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х." sheetId="1" r:id="rId1"/>
    <sheet name="расх." sheetId="2" r:id="rId2"/>
  </sheets>
  <externalReferences>
    <externalReference r:id="rId5"/>
    <externalReference r:id="rId6"/>
  </externalReferences>
  <definedNames>
    <definedName name="_xlnm.Print_Titles" localSheetId="0">'дох.'!$5:$6</definedName>
    <definedName name="_xlnm.Print_Titles" localSheetId="1">'расх.'!$3:$4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ow">#REF!</definedName>
    <definedName name="CURR_USER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2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_Print_Titles_1">#REF!</definedName>
  </definedNames>
  <calcPr fullCalcOnLoad="1"/>
</workbook>
</file>

<file path=xl/sharedStrings.xml><?xml version="1.0" encoding="utf-8"?>
<sst xmlns="http://schemas.openxmlformats.org/spreadsheetml/2006/main" count="348" uniqueCount="338">
  <si>
    <t xml:space="preserve">Исполнение бюджета Ильинского муниципального района </t>
  </si>
  <si>
    <t xml:space="preserve"> за январь -июнь 2020 г.</t>
  </si>
  <si>
    <t>1. Доходы</t>
  </si>
  <si>
    <t>(руб.)</t>
  </si>
  <si>
    <t>Код классификации доходов бюджетов Российской Федерации</t>
  </si>
  <si>
    <t>Наименование доходов</t>
  </si>
  <si>
    <t>Уточненные бюджетные назначения</t>
  </si>
  <si>
    <t>Исполнено</t>
  </si>
  <si>
    <t>% исполнения к уточненным бюджетным назначениям</t>
  </si>
  <si>
    <t>Аналитические данные в сравнении с соответсвующим периодом 2019 г.</t>
  </si>
  <si>
    <t xml:space="preserve">Отклонение </t>
  </si>
  <si>
    <t>Темп роста %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</si>
  <si>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</si>
  <si>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</si>
  <si>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</si>
  <si>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</si>
  <si>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</si>
  <si>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</si>
  <si>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</si>
  <si>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</si>
  <si>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</si>
  <si>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</si>
  <si>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</si>
  <si>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</si>
  <si>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</si>
  <si>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</si>
  <si>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</si>
  <si>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</si>
  <si>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</si>
  <si>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</si>
  <si>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</si>
  <si>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</si>
  <si>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</si>
  <si>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</si>
  <si>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</si>
  <si>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</si>
  <si>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</si>
  <si>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</si>
  <si>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</si>
  <si>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</si>
  <si>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</si>
  <si>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</si>
  <si>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вменённый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</si>
  <si>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</si>
  <si>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</si>
  <si>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</si>
  <si>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</si>
  <si>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000 1 05 03000 01 0000 110</t>
  </si>
  <si>
    <t>Единый сельскохозяйственный налог</t>
  </si>
  <si>
    <t>000 1 05 03010 01 0000 110</t>
  </si>
  <si>
    <t>000 1 05 04000 02 0000 110</t>
  </si>
  <si>
    <t>Налог, взимаемый в связи с применением патентной системы налогообложения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</si>
  <si>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</si>
  <si>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</si>
  <si>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000 1 07 0000000 0000 000</t>
  </si>
  <si>
    <t>НАЛОГИ, СБОРЫ И РЕГУЛЯРНЫЕ ПЛАТЕЖИ ЗА ПОЛЬЗОВАНИЕ ПРИРОДНЫМИ РЕСУРСАМИ</t>
  </si>
  <si>
    <t>000 1 07 0100001 0000 110</t>
  </si>
  <si>
    <t>Налог на добычу полезных ископаемых</t>
  </si>
  <si>
    <t>000 1 07 0102001 0000 110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</si>
  <si>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</si>
  <si>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</si>
  <si>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</si>
  <si>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</si>
  <si>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</si>
  <si>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</si>
  <si>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</si>
  <si>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</si>
  <si>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</si>
  <si>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</si>
  <si>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</si>
  <si>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</si>
  <si>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</si>
  <si>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000 1 09 06000 02 0000 110</t>
  </si>
  <si>
    <t>Прочие налоги и сборы (по отмененным налогам и сборам субъектов Российской Федерации)</t>
  </si>
  <si>
    <t>000 1 09 06010 02 0000 110</t>
  </si>
  <si>
    <t>Налог с продаж</t>
  </si>
  <si>
    <t>000 1 09 07053 05 0000 110</t>
  </si>
  <si>
    <t>Прочие местные налоги и сборы, мобилизуемые на территориях муниципальных районов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</si>
  <si>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</si>
  <si>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</si>
  <si>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</si>
  <si>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</si>
  <si>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</si>
  <si>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</si>
  <si>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</si>
  <si>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</si>
  <si>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</si>
  <si>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</si>
  <si>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</si>
  <si>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</si>
  <si>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</si>
  <si>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</si>
  <si>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</si>
  <si>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</si>
  <si>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</si>
  <si>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</si>
  <si>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</si>
  <si>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</si>
  <si>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</si>
  <si>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</si>
  <si>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</si>
  <si>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</si>
  <si>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</si>
  <si>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</si>
  <si>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</si>
  <si>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</si>
  <si>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 xml:space="preserve">Плата за размещение отходов производства  </t>
  </si>
  <si>
    <t>000 1 12 01042 01 0000 120</t>
  </si>
  <si>
    <t>Плата за размещение твердых коммунальных отходов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</si>
  <si>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</si>
  <si>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</si>
  <si>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</si>
  <si>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</si>
  <si>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</si>
  <si>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</si>
  <si>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</si>
  <si>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</si>
  <si>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</si>
  <si>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</si>
  <si>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</si>
  <si>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</si>
  <si>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</si>
  <si>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</si>
  <si>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</si>
  <si>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</si>
  <si>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</si>
  <si>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</si>
  <si>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</si>
  <si>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</si>
  <si>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</si>
  <si>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</si>
  <si>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</si>
  <si>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</si>
  <si>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</si>
  <si>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</si>
  <si>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 xml:space="preserve">000 1 14 06013 05 0000 430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</si>
  <si>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</si>
  <si>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</si>
  <si>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</si>
  <si>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</si>
  <si>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</si>
  <si>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 xml:space="preserve">000 1 16 01000 01 0000 140 </t>
  </si>
  <si>
    <t>Административные штрафы, установленнные Кодексом Российской Федерации об административных правонарушениях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</si>
  <si>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</si>
  <si>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</si>
  <si>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</si>
  <si>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</si>
  <si>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</si>
  <si>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</si>
  <si>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</si>
  <si>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</si>
  <si>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</si>
  <si>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</si>
  <si>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000 1 16 10000 00 0000 140</t>
  </si>
  <si>
    <t>Платежи в целях возмещения причиненного ущерба (убытков)</t>
  </si>
  <si>
    <t xml:space="preserve">000 1 16 10123 01 0000 140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</si>
  <si>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</si>
  <si>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000 1 16 10129 01 0000 140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</si>
  <si>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</si>
  <si>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</si>
  <si>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</si>
  <si>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</si>
  <si>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</si>
  <si>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</si>
  <si>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</si>
  <si>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</si>
  <si>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</si>
  <si>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</si>
  <si>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</si>
  <si>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</si>
  <si>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</si>
  <si>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000 1 16 90000 00 0000 140</t>
  </si>
  <si>
    <t xml:space="preserve">Прочие поступления от денежных взысканий (штрафов) и иных сумм в возмещение ущерба 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</si>
  <si>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</si>
  <si>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</si>
  <si>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000 1 17 0000000 0000 000</t>
  </si>
  <si>
    <t>ПРОЧИЕ НЕНАЛОГОВЫЕ ДОХОДЫ</t>
  </si>
  <si>
    <t>000 1 17 0100000 0000 180</t>
  </si>
  <si>
    <t>Невыясненные поступления</t>
  </si>
  <si>
    <t>000 1 17 0105005 0000 180</t>
  </si>
  <si>
    <t>Невыясненные поступления,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</si>
  <si>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</si>
  <si>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</si>
  <si>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</si>
  <si>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</si>
  <si>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</si>
  <si>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</si>
  <si>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</si>
  <si>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</si>
  <si>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000 2 02 15001 05 0000 150</t>
  </si>
  <si>
    <t>Дотации бюджетам муниципальных районов на выравнивание бюджетной обеспеченности</t>
  </si>
  <si>
    <t>000 2 02 15002 00 0000 150</t>
  </si>
  <si>
    <t>Дотации бюджетам на поддержку мер по обеспечению сбалансированности бюджетов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</si>
  <si>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</si>
  <si>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</si>
  <si>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000 2 02 20000 00 0000 150</t>
  </si>
  <si>
    <t>Субсидии бюджетам бюджетной системы Российской Федерации (межбюджетные субсидии)</t>
  </si>
  <si>
    <t>000 2 02 20077 00 0000 150</t>
  </si>
  <si>
    <t>Субсидии бюджетам на софинсирование капительных вложений в объекты государственной (муниципальной) собственности</t>
  </si>
  <si>
    <t>000 2 02 20077 05 0000 150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</si>
  <si>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</si>
  <si>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</si>
  <si>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</si>
  <si>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</si>
  <si>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</si>
  <si>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000 2 02 25169 00 0000 150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</si>
  <si>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</t>
  </si>
  <si>
    <t>000 2 02 05169 05 0000 150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</si>
  <si>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</t>
  </si>
  <si>
    <t>000 2 02 25210 00 0000 150</t>
  </si>
  <si>
    <t>Субсидии бюджетам на внедрение целевой модели цифровой образовательной среды в обзеобразовательных организациях и профессиональных образовательных организациях</t>
  </si>
  <si>
    <t>000 2 02 25210 05 0000 150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</si>
  <si>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</si>
  <si>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</si>
  <si>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</si>
  <si>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</si>
  <si>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</si>
  <si>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000 2 02 25519 00 0000 150</t>
  </si>
  <si>
    <t>Субсидия бюджетам на поддержку отрасли культуры</t>
  </si>
  <si>
    <t>000 2 02 25519 05 0000 150</t>
  </si>
  <si>
    <t>Субсидия бюджетам муниципальных районов на поддержку отрасли культуры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</si>
  <si>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</si>
  <si>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</si>
  <si>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</si>
  <si>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</si>
  <si>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>* субсидии бюджетам муниципальных образований на разработку проектной документации и газификацию населенных пунктов, объектов социальной инфраструктуры Ивановской области</t>
  </si>
  <si>
    <t>000 2 02 30000 00 0000 150</t>
  </si>
  <si>
    <t>Субвенции бюджетам бюджетной системы Российской Федерации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</si>
  <si>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</si>
  <si>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</si>
  <si>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000 2 02 30024 05 0000 150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</si>
  <si>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</si>
  <si>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</si>
  <si>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</si>
  <si>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</si>
  <si>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</si>
  <si>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</si>
  <si>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 xml:space="preserve">Субвнции бюджетам на осуществление полномочий по сотавлению (изменению) списков кандидатов в присяжные заседатели федеральных судов общей юрисдикции в Российской Федерации </t>
  </si>
  <si>
    <t>000 2 02 35120 05 0000 150</t>
  </si>
  <si>
    <t xml:space="preserve">Субвнции бюджетам муниципальных районов на осуществление полномочий по сотавлению (изменению) списков кандидатов в присяжные заседатели федеральных судов общей юрисдикции в Российской Федерации </t>
  </si>
  <si>
    <t>000 2 02 39999 00 0000 150</t>
  </si>
  <si>
    <t>Прочие субвенции</t>
  </si>
  <si>
    <t>000 2 02 39999 05 0000 150</t>
  </si>
  <si>
    <t>Прочие субвенции бюджетам муниципальных районов</t>
  </si>
  <si>
    <t>000   2 02 40000 00 0000 150</t>
  </si>
  <si>
    <t>Иные межбюджетные трансферты</t>
  </si>
  <si>
    <t>000   2 02 40014 00 0000 150</t>
  </si>
  <si>
    <t>Межбюджетные  трансферты,   передаваемые бюджетам  муниципальных  образований  на осуществление   части   полномочий    по решению  вопросов  местного  значения  в соответствии с заключенными соглашениями</t>
  </si>
  <si>
    <t>000   2 02 40014 05 0000 150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</si>
  <si>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</si>
  <si>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000 2 07 00000 00 0000 000</t>
  </si>
  <si>
    <t xml:space="preserve">ПРОЧИЕ БЕЗВОЗМЕЗДНЫЕ ПОСТУПЛЕНИЯ </t>
  </si>
  <si>
    <t>000 2 07 05030 05 0000 150</t>
  </si>
  <si>
    <t>Прочие безвозмездные поступления в бюджеты муниципальных районов</t>
  </si>
  <si>
    <t>000 2 19 0000000 0000 000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</si>
  <si>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</si>
  <si>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</si>
  <si>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</si>
  <si>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000 2 19 6001005 0000 150</t>
  </si>
  <si>
    <t>Всего:</t>
  </si>
  <si>
    <t>2. Расходы</t>
  </si>
  <si>
    <t>Наименование</t>
  </si>
  <si>
    <t>Раздел, подраздел</t>
  </si>
  <si>
    <t>Отклонение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</si>
  <si>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</si>
  <si>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</si>
  <si>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</si>
  <si>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</si>
  <si>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</si>
  <si>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</si>
  <si>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</si>
  <si>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</si>
  <si>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</si>
  <si>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</si>
  <si>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</si>
  <si>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</si>
  <si>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</si>
  <si>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</si>
  <si>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</si>
  <si>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</si>
  <si>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</si>
  <si>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</si>
  <si>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</si>
  <si>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</si>
  <si>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</si>
  <si>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</si>
  <si>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</si>
  <si>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</si>
  <si>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</si>
  <si>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</si>
  <si>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</si>
  <si>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</si>
  <si>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</si>
  <si>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</si>
  <si>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</si>
  <si>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</si>
  <si>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</si>
  <si>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</si>
  <si>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</si>
  <si>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</si>
  <si>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</si>
  <si>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</si>
  <si>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</si>
  <si>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</si>
  <si>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</si>
  <si>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</si>
  <si>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</si>
  <si>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</si>
  <si>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</si>
  <si>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</si>
  <si>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</si>
  <si>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</si>
  <si>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</si>
  <si>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</si>
  <si>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</si>
  <si>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</si>
  <si>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</si>
  <si>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</si>
  <si>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</si>
  <si>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</si>
  <si>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</si>
  <si>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</si>
  <si>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</si>
  <si>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</si>
  <si>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</si>
  <si>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</si>
  <si>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1004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</si>
  <si>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</si>
  <si>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</si>
  <si>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</si>
  <si>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</si>
  <si>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</si>
  <si>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</si>
  <si>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</si>
  <si>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</si>
  <si>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</si>
  <si>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расходов:</t>
  </si>
  <si>
    <t>Результат исполнения бюджета (дефицит / профицит)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</si>
</sst>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DD\.MM\.YYYY"/>
    <numFmt numFmtId="168" formatCode="_-* #,##0.00&quot;р.&quot;_-;\-* #,##0.00&quot;р.&quot;_-;_-* \-??&quot;р.&quot;_-;_-@_-"/>
    <numFmt numFmtId="169" formatCode="#,##0.0"/>
    <numFmt numFmtId="170" formatCode="0.0"/>
  </numFmts>
  <fonts count="38"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8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i/>
      <sz val="8"/>
      <color indexed="8"/>
      <name val="Times New Roman"/>
      <family val="1"/>
    </font>
    <font>
      <i/>
      <sz val="9"/>
      <name val="Times New Roman"/>
      <family val="1"/>
    </font>
    <font>
      <i/>
      <sz val="10"/>
      <name val="Arial"/>
      <family val="2"/>
    </font>
    <font>
      <i/>
      <sz val="9"/>
      <color indexed="8"/>
      <name val="Times New Roman"/>
      <family val="1"/>
    </font>
    <font>
      <i/>
      <sz val="9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3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5" fontId="3" fillId="0" borderId="0">
      <alignment horizontal="center"/>
      <protection/>
    </xf>
    <xf numFmtId="166" fontId="3" fillId="0" borderId="1">
      <alignment horizontal="right"/>
      <protection/>
    </xf>
    <xf numFmtId="166" fontId="3" fillId="0" borderId="1">
      <alignment horizontal="right"/>
      <protection/>
    </xf>
    <xf numFmtId="166" fontId="3" fillId="0" borderId="1">
      <alignment horizontal="right"/>
      <protection/>
    </xf>
    <xf numFmtId="166" fontId="3" fillId="0" borderId="1">
      <alignment horizontal="right"/>
      <protection/>
    </xf>
    <xf numFmtId="165" fontId="3" fillId="0" borderId="2">
      <alignment horizontal="center" wrapText="1"/>
      <protection/>
    </xf>
    <xf numFmtId="166" fontId="3" fillId="0" borderId="2">
      <alignment horizontal="right"/>
      <protection/>
    </xf>
    <xf numFmtId="166" fontId="3" fillId="0" borderId="2">
      <alignment horizontal="right"/>
      <protection/>
    </xf>
    <xf numFmtId="166" fontId="3" fillId="0" borderId="2">
      <alignment horizontal="right"/>
      <protection/>
    </xf>
    <xf numFmtId="166" fontId="3" fillId="0" borderId="2">
      <alignment horizontal="right"/>
      <protection/>
    </xf>
    <xf numFmtId="165" fontId="3" fillId="0" borderId="3">
      <alignment horizontal="center" wrapText="1"/>
      <protection/>
    </xf>
    <xf numFmtId="165" fontId="3" fillId="0" borderId="0">
      <alignment horizontal="right"/>
      <protection/>
    </xf>
    <xf numFmtId="165" fontId="3" fillId="0" borderId="0">
      <alignment horizontal="right"/>
      <protection/>
    </xf>
    <xf numFmtId="165" fontId="3" fillId="0" borderId="0">
      <alignment horizontal="right"/>
      <protection/>
    </xf>
    <xf numFmtId="165" fontId="3" fillId="0" borderId="0">
      <alignment horizontal="right"/>
      <protection/>
    </xf>
    <xf numFmtId="165" fontId="3" fillId="0" borderId="1">
      <alignment horizontal="center"/>
      <protection/>
    </xf>
    <xf numFmtId="164" fontId="3" fillId="0" borderId="4">
      <alignment horizontal="left" wrapText="1"/>
      <protection/>
    </xf>
    <xf numFmtId="164" fontId="3" fillId="0" borderId="4">
      <alignment horizontal="left" wrapText="1"/>
      <protection/>
    </xf>
    <xf numFmtId="164" fontId="3" fillId="0" borderId="4">
      <alignment horizontal="left" wrapText="1"/>
      <protection/>
    </xf>
    <xf numFmtId="164" fontId="3" fillId="0" borderId="4">
      <alignment horizontal="left" wrapText="1"/>
      <protection/>
    </xf>
    <xf numFmtId="165" fontId="3" fillId="0" borderId="5">
      <alignment/>
      <protection/>
    </xf>
    <xf numFmtId="164" fontId="3" fillId="0" borderId="6">
      <alignment horizontal="left" wrapText="1" indent="1"/>
      <protection/>
    </xf>
    <xf numFmtId="164" fontId="3" fillId="0" borderId="6">
      <alignment horizontal="left" wrapText="1" indent="1"/>
      <protection/>
    </xf>
    <xf numFmtId="164" fontId="3" fillId="0" borderId="6">
      <alignment horizontal="left" wrapText="1" indent="1"/>
      <protection/>
    </xf>
    <xf numFmtId="164" fontId="3" fillId="0" borderId="6">
      <alignment horizontal="left" wrapText="1" indent="1"/>
      <protection/>
    </xf>
    <xf numFmtId="166" fontId="3" fillId="0" borderId="1">
      <alignment horizontal="right"/>
      <protection/>
    </xf>
    <xf numFmtId="164" fontId="4" fillId="0" borderId="7">
      <alignment horizontal="left" wrapText="1"/>
      <protection/>
    </xf>
    <xf numFmtId="164" fontId="4" fillId="0" borderId="7">
      <alignment horizontal="left" wrapText="1"/>
      <protection/>
    </xf>
    <xf numFmtId="164" fontId="4" fillId="0" borderId="7">
      <alignment horizontal="left" wrapText="1"/>
      <protection/>
    </xf>
    <xf numFmtId="164" fontId="4" fillId="0" borderId="7">
      <alignment horizontal="left" wrapText="1"/>
      <protection/>
    </xf>
    <xf numFmtId="166" fontId="3" fillId="0" borderId="2">
      <alignment horizontal="right"/>
      <protection/>
    </xf>
    <xf numFmtId="164" fontId="3" fillId="2" borderId="0">
      <alignment/>
      <protection/>
    </xf>
    <xf numFmtId="164" fontId="3" fillId="2" borderId="0">
      <alignment/>
      <protection/>
    </xf>
    <xf numFmtId="164" fontId="3" fillId="2" borderId="0">
      <alignment/>
      <protection/>
    </xf>
    <xf numFmtId="164" fontId="3" fillId="2" borderId="0">
      <alignment/>
      <protection/>
    </xf>
    <xf numFmtId="165" fontId="3" fillId="0" borderId="0">
      <alignment horizontal="right"/>
      <protection/>
    </xf>
    <xf numFmtId="164" fontId="3" fillId="0" borderId="5">
      <alignment/>
      <protection/>
    </xf>
    <xf numFmtId="164" fontId="3" fillId="0" borderId="5">
      <alignment/>
      <protection/>
    </xf>
    <xf numFmtId="164" fontId="3" fillId="0" borderId="5">
      <alignment/>
      <protection/>
    </xf>
    <xf numFmtId="164" fontId="3" fillId="0" borderId="5">
      <alignment/>
      <protection/>
    </xf>
    <xf numFmtId="166" fontId="3" fillId="0" borderId="8">
      <alignment horizontal="right"/>
      <protection/>
    </xf>
    <xf numFmtId="164" fontId="3" fillId="0" borderId="0">
      <alignment horizontal="center"/>
      <protection/>
    </xf>
    <xf numFmtId="164" fontId="3" fillId="0" borderId="0">
      <alignment horizontal="center"/>
      <protection/>
    </xf>
    <xf numFmtId="164" fontId="3" fillId="0" borderId="0">
      <alignment horizontal="center"/>
      <protection/>
    </xf>
    <xf numFmtId="164" fontId="3" fillId="0" borderId="0">
      <alignment horizontal="center"/>
      <protection/>
    </xf>
    <xf numFmtId="165" fontId="3" fillId="0" borderId="7">
      <alignment horizontal="center"/>
      <protection/>
    </xf>
    <xf numFmtId="164" fontId="2" fillId="0" borderId="5">
      <alignment/>
      <protection/>
    </xf>
    <xf numFmtId="164" fontId="2" fillId="0" borderId="5">
      <alignment/>
      <protection/>
    </xf>
    <xf numFmtId="164" fontId="2" fillId="0" borderId="5">
      <alignment/>
      <protection/>
    </xf>
    <xf numFmtId="164" fontId="2" fillId="0" borderId="5">
      <alignment/>
      <protection/>
    </xf>
    <xf numFmtId="166" fontId="3" fillId="0" borderId="9">
      <alignment horizontal="right"/>
      <protection/>
    </xf>
    <xf numFmtId="166" fontId="3" fillId="0" borderId="8">
      <alignment horizontal="right"/>
      <protection/>
    </xf>
    <xf numFmtId="166" fontId="3" fillId="0" borderId="8">
      <alignment horizontal="right"/>
      <protection/>
    </xf>
    <xf numFmtId="166" fontId="3" fillId="0" borderId="8">
      <alignment horizontal="right"/>
      <protection/>
    </xf>
    <xf numFmtId="166" fontId="3" fillId="0" borderId="8">
      <alignment horizontal="right"/>
      <protection/>
    </xf>
    <xf numFmtId="164" fontId="3" fillId="0" borderId="10">
      <alignment horizontal="left" wrapText="1"/>
      <protection/>
    </xf>
    <xf numFmtId="165" fontId="3" fillId="0" borderId="7">
      <alignment horizontal="center"/>
      <protection/>
    </xf>
    <xf numFmtId="165" fontId="3" fillId="0" borderId="7">
      <alignment horizontal="center"/>
      <protection/>
    </xf>
    <xf numFmtId="165" fontId="3" fillId="0" borderId="7">
      <alignment horizontal="center"/>
      <protection/>
    </xf>
    <xf numFmtId="165" fontId="3" fillId="0" borderId="7">
      <alignment horizontal="center"/>
      <protection/>
    </xf>
    <xf numFmtId="164" fontId="4" fillId="0" borderId="11">
      <alignment horizontal="left" wrapText="1"/>
      <protection/>
    </xf>
    <xf numFmtId="166" fontId="3" fillId="0" borderId="9">
      <alignment horizontal="right"/>
      <protection/>
    </xf>
    <xf numFmtId="166" fontId="3" fillId="0" borderId="9">
      <alignment horizontal="right"/>
      <protection/>
    </xf>
    <xf numFmtId="166" fontId="3" fillId="0" borderId="9">
      <alignment horizontal="right"/>
      <protection/>
    </xf>
    <xf numFmtId="166" fontId="3" fillId="0" borderId="9">
      <alignment horizontal="right"/>
      <protection/>
    </xf>
    <xf numFmtId="164" fontId="3" fillId="0" borderId="12">
      <alignment horizontal="left" wrapText="1" indent="1"/>
      <protection/>
    </xf>
    <xf numFmtId="164" fontId="4" fillId="0" borderId="0">
      <alignment horizontal="center"/>
      <protection/>
    </xf>
    <xf numFmtId="164" fontId="4" fillId="0" borderId="0">
      <alignment horizontal="center"/>
      <protection/>
    </xf>
    <xf numFmtId="164" fontId="4" fillId="0" borderId="0">
      <alignment horizontal="center"/>
      <protection/>
    </xf>
    <xf numFmtId="164" fontId="4" fillId="0" borderId="0">
      <alignment horizontal="center"/>
      <protection/>
    </xf>
    <xf numFmtId="164" fontId="2" fillId="0" borderId="13">
      <alignment/>
      <protection/>
    </xf>
    <xf numFmtId="164" fontId="4" fillId="0" borderId="5">
      <alignment/>
      <protection/>
    </xf>
    <xf numFmtId="164" fontId="4" fillId="0" borderId="5">
      <alignment/>
      <protection/>
    </xf>
    <xf numFmtId="164" fontId="4" fillId="0" borderId="5">
      <alignment/>
      <protection/>
    </xf>
    <xf numFmtId="164" fontId="4" fillId="0" borderId="5">
      <alignment/>
      <protection/>
    </xf>
    <xf numFmtId="164" fontId="3" fillId="0" borderId="5">
      <alignment/>
      <protection/>
    </xf>
    <xf numFmtId="164" fontId="3" fillId="0" borderId="14">
      <alignment horizontal="left" wrapText="1"/>
      <protection/>
    </xf>
    <xf numFmtId="164" fontId="3" fillId="0" borderId="14">
      <alignment horizontal="left" wrapText="1"/>
      <protection/>
    </xf>
    <xf numFmtId="164" fontId="3" fillId="0" borderId="14">
      <alignment horizontal="left" wrapText="1"/>
      <protection/>
    </xf>
    <xf numFmtId="164" fontId="3" fillId="0" borderId="14">
      <alignment horizontal="left" wrapText="1"/>
      <protection/>
    </xf>
    <xf numFmtId="164" fontId="2" fillId="0" borderId="5">
      <alignment/>
      <protection/>
    </xf>
    <xf numFmtId="164" fontId="3" fillId="0" borderId="15">
      <alignment horizontal="left" wrapText="1" indent="1"/>
      <protection/>
    </xf>
    <xf numFmtId="164" fontId="3" fillId="0" borderId="15">
      <alignment horizontal="left" wrapText="1" indent="1"/>
      <protection/>
    </xf>
    <xf numFmtId="164" fontId="3" fillId="0" borderId="15">
      <alignment horizontal="left" wrapText="1" indent="1"/>
      <protection/>
    </xf>
    <xf numFmtId="164" fontId="3" fillId="0" borderId="15">
      <alignment horizontal="left" wrapText="1" indent="1"/>
      <protection/>
    </xf>
    <xf numFmtId="164" fontId="4" fillId="0" borderId="0">
      <alignment horizontal="center"/>
      <protection/>
    </xf>
    <xf numFmtId="164" fontId="3" fillId="0" borderId="14">
      <alignment horizontal="left" wrapText="1" indent="2"/>
      <protection/>
    </xf>
    <xf numFmtId="164" fontId="3" fillId="0" borderId="14">
      <alignment horizontal="left" wrapText="1" indent="2"/>
      <protection/>
    </xf>
    <xf numFmtId="164" fontId="3" fillId="0" borderId="14">
      <alignment horizontal="left" wrapText="1" indent="2"/>
      <protection/>
    </xf>
    <xf numFmtId="164" fontId="3" fillId="0" borderId="14">
      <alignment horizontal="left" wrapText="1" indent="2"/>
      <protection/>
    </xf>
    <xf numFmtId="164" fontId="4" fillId="0" borderId="5">
      <alignment/>
      <protection/>
    </xf>
    <xf numFmtId="164" fontId="3" fillId="0" borderId="4">
      <alignment horizontal="left" wrapText="1" indent="2"/>
      <protection/>
    </xf>
    <xf numFmtId="164" fontId="3" fillId="0" borderId="4">
      <alignment horizontal="left" wrapText="1" indent="2"/>
      <protection/>
    </xf>
    <xf numFmtId="164" fontId="3" fillId="0" borderId="4">
      <alignment horizontal="left" wrapText="1" indent="2"/>
      <protection/>
    </xf>
    <xf numFmtId="164" fontId="3" fillId="0" borderId="4">
      <alignment horizontal="left" wrapText="1" indent="2"/>
      <protection/>
    </xf>
    <xf numFmtId="164" fontId="3" fillId="0" borderId="14">
      <alignment horizontal="left" wrapText="1"/>
      <protection/>
    </xf>
    <xf numFmtId="164" fontId="3" fillId="0" borderId="0">
      <alignment horizontal="center" wrapText="1"/>
      <protection/>
    </xf>
    <xf numFmtId="164" fontId="3" fillId="0" borderId="0">
      <alignment horizontal="center" wrapText="1"/>
      <protection/>
    </xf>
    <xf numFmtId="164" fontId="3" fillId="0" borderId="0">
      <alignment horizontal="center" wrapText="1"/>
      <protection/>
    </xf>
    <xf numFmtId="164" fontId="3" fillId="0" borderId="0">
      <alignment horizontal="center" wrapText="1"/>
      <protection/>
    </xf>
    <xf numFmtId="164" fontId="3" fillId="0" borderId="15">
      <alignment horizontal="left" wrapText="1" indent="1"/>
      <protection/>
    </xf>
    <xf numFmtId="165" fontId="3" fillId="0" borderId="5">
      <alignment horizontal="left"/>
      <protection/>
    </xf>
    <xf numFmtId="165" fontId="3" fillId="0" borderId="5">
      <alignment horizontal="left"/>
      <protection/>
    </xf>
    <xf numFmtId="165" fontId="3" fillId="0" borderId="5">
      <alignment horizontal="left"/>
      <protection/>
    </xf>
    <xf numFmtId="165" fontId="3" fillId="0" borderId="5">
      <alignment horizontal="left"/>
      <protection/>
    </xf>
    <xf numFmtId="164" fontId="3" fillId="0" borderId="14">
      <alignment horizontal="left" wrapText="1" indent="1"/>
      <protection/>
    </xf>
    <xf numFmtId="165" fontId="3" fillId="0" borderId="16">
      <alignment horizontal="center" wrapText="1"/>
      <protection/>
    </xf>
    <xf numFmtId="165" fontId="3" fillId="0" borderId="16">
      <alignment horizontal="center" wrapText="1"/>
      <protection/>
    </xf>
    <xf numFmtId="165" fontId="3" fillId="0" borderId="16">
      <alignment horizontal="center" wrapText="1"/>
      <protection/>
    </xf>
    <xf numFmtId="165" fontId="3" fillId="0" borderId="16">
      <alignment horizontal="center" wrapText="1"/>
      <protection/>
    </xf>
    <xf numFmtId="164" fontId="2" fillId="3" borderId="17">
      <alignment/>
      <protection/>
    </xf>
    <xf numFmtId="165" fontId="3" fillId="0" borderId="16">
      <alignment horizontal="left" wrapText="1"/>
      <protection/>
    </xf>
    <xf numFmtId="165" fontId="3" fillId="0" borderId="16">
      <alignment horizontal="left" wrapText="1"/>
      <protection/>
    </xf>
    <xf numFmtId="165" fontId="3" fillId="0" borderId="16">
      <alignment horizontal="left" wrapText="1"/>
      <protection/>
    </xf>
    <xf numFmtId="165" fontId="3" fillId="0" borderId="16">
      <alignment horizontal="left" wrapText="1"/>
      <protection/>
    </xf>
    <xf numFmtId="164" fontId="3" fillId="0" borderId="4">
      <alignment horizontal="left" wrapText="1" indent="1"/>
      <protection/>
    </xf>
    <xf numFmtId="165" fontId="3" fillId="0" borderId="16">
      <alignment horizontal="center" shrinkToFit="1"/>
      <protection/>
    </xf>
    <xf numFmtId="165" fontId="3" fillId="0" borderId="16">
      <alignment horizontal="center" shrinkToFit="1"/>
      <protection/>
    </xf>
    <xf numFmtId="165" fontId="3" fillId="0" borderId="16">
      <alignment horizontal="center" shrinkToFit="1"/>
      <protection/>
    </xf>
    <xf numFmtId="165" fontId="3" fillId="0" borderId="16">
      <alignment horizontal="center" shrinkToFit="1"/>
      <protection/>
    </xf>
    <xf numFmtId="164" fontId="3" fillId="0" borderId="0">
      <alignment horizontal="center" wrapText="1"/>
      <protection/>
    </xf>
    <xf numFmtId="165" fontId="3" fillId="0" borderId="1">
      <alignment horizontal="center" shrinkToFit="1"/>
      <protection/>
    </xf>
    <xf numFmtId="165" fontId="3" fillId="0" borderId="1">
      <alignment horizontal="center" shrinkToFit="1"/>
      <protection/>
    </xf>
    <xf numFmtId="165" fontId="3" fillId="0" borderId="1">
      <alignment horizontal="center" shrinkToFit="1"/>
      <protection/>
    </xf>
    <xf numFmtId="165" fontId="3" fillId="0" borderId="1">
      <alignment horizontal="center" shrinkToFit="1"/>
      <protection/>
    </xf>
    <xf numFmtId="165" fontId="3" fillId="0" borderId="5">
      <alignment horizontal="left"/>
      <protection/>
    </xf>
    <xf numFmtId="164" fontId="3" fillId="0" borderId="6">
      <alignment horizontal="left" wrapText="1"/>
      <protection/>
    </xf>
    <xf numFmtId="164" fontId="3" fillId="0" borderId="6">
      <alignment horizontal="left" wrapText="1"/>
      <protection/>
    </xf>
    <xf numFmtId="164" fontId="3" fillId="0" borderId="6">
      <alignment horizontal="left" wrapText="1"/>
      <protection/>
    </xf>
    <xf numFmtId="164" fontId="3" fillId="0" borderId="6">
      <alignment horizontal="left" wrapText="1"/>
      <protection/>
    </xf>
    <xf numFmtId="165" fontId="3" fillId="0" borderId="16">
      <alignment horizontal="center" wrapText="1"/>
      <protection/>
    </xf>
    <xf numFmtId="164" fontId="3" fillId="0" borderId="4">
      <alignment horizontal="left" wrapText="1" indent="1"/>
      <protection/>
    </xf>
    <xf numFmtId="164" fontId="3" fillId="0" borderId="4">
      <alignment horizontal="left" wrapText="1" indent="1"/>
      <protection/>
    </xf>
    <xf numFmtId="164" fontId="3" fillId="0" borderId="4">
      <alignment horizontal="left" wrapText="1" indent="1"/>
      <protection/>
    </xf>
    <xf numFmtId="164" fontId="3" fillId="0" borderId="4">
      <alignment horizontal="left" wrapText="1" indent="1"/>
      <protection/>
    </xf>
    <xf numFmtId="165" fontId="3" fillId="0" borderId="16">
      <alignment horizontal="center" shrinkToFit="1"/>
      <protection/>
    </xf>
    <xf numFmtId="164" fontId="3" fillId="0" borderId="6">
      <alignment horizontal="left" wrapText="1" indent="2"/>
      <protection/>
    </xf>
    <xf numFmtId="164" fontId="3" fillId="0" borderId="6">
      <alignment horizontal="left" wrapText="1" indent="2"/>
      <protection/>
    </xf>
    <xf numFmtId="164" fontId="3" fillId="0" borderId="6">
      <alignment horizontal="left" wrapText="1" indent="2"/>
      <protection/>
    </xf>
    <xf numFmtId="164" fontId="3" fillId="0" borderId="6">
      <alignment horizontal="left" wrapText="1" indent="2"/>
      <protection/>
    </xf>
    <xf numFmtId="165" fontId="3" fillId="0" borderId="1">
      <alignment horizontal="center" shrinkToFit="1"/>
      <protection/>
    </xf>
    <xf numFmtId="164" fontId="2" fillId="0" borderId="18">
      <alignment/>
      <protection/>
    </xf>
    <xf numFmtId="164" fontId="2" fillId="0" borderId="18">
      <alignment/>
      <protection/>
    </xf>
    <xf numFmtId="164" fontId="2" fillId="0" borderId="18">
      <alignment/>
      <protection/>
    </xf>
    <xf numFmtId="164" fontId="2" fillId="0" borderId="18">
      <alignment/>
      <protection/>
    </xf>
    <xf numFmtId="164" fontId="3" fillId="0" borderId="19">
      <alignment horizontal="left" wrapText="1"/>
      <protection/>
    </xf>
    <xf numFmtId="164" fontId="2" fillId="0" borderId="13">
      <alignment/>
      <protection/>
    </xf>
    <xf numFmtId="164" fontId="2" fillId="0" borderId="13">
      <alignment/>
      <protection/>
    </xf>
    <xf numFmtId="164" fontId="2" fillId="0" borderId="13">
      <alignment/>
      <protection/>
    </xf>
    <xf numFmtId="164" fontId="2" fillId="0" borderId="13">
      <alignment/>
      <protection/>
    </xf>
    <xf numFmtId="164" fontId="3" fillId="0" borderId="10">
      <alignment horizontal="left" wrapText="1" indent="1"/>
      <protection/>
    </xf>
    <xf numFmtId="165" fontId="3" fillId="0" borderId="8">
      <alignment horizontal="center"/>
      <protection/>
    </xf>
    <xf numFmtId="165" fontId="3" fillId="0" borderId="8">
      <alignment horizontal="center"/>
      <protection/>
    </xf>
    <xf numFmtId="165" fontId="3" fillId="0" borderId="8">
      <alignment horizontal="center"/>
      <protection/>
    </xf>
    <xf numFmtId="165" fontId="3" fillId="0" borderId="8">
      <alignment horizontal="center"/>
      <protection/>
    </xf>
    <xf numFmtId="164" fontId="3" fillId="0" borderId="19">
      <alignment horizontal="left" wrapText="1" indent="1"/>
      <protection/>
    </xf>
    <xf numFmtId="164" fontId="4" fillId="0" borderId="20">
      <alignment horizontal="center" vertical="center" textRotation="90" wrapText="1"/>
      <protection/>
    </xf>
    <xf numFmtId="164" fontId="4" fillId="0" borderId="20">
      <alignment horizontal="center" vertical="center" textRotation="90" wrapText="1"/>
      <protection/>
    </xf>
    <xf numFmtId="164" fontId="4" fillId="0" borderId="20">
      <alignment horizontal="center" vertical="center" textRotation="90" wrapText="1"/>
      <protection/>
    </xf>
    <xf numFmtId="164" fontId="4" fillId="0" borderId="20">
      <alignment horizontal="center" vertical="center" textRotation="90" wrapText="1"/>
      <protection/>
    </xf>
    <xf numFmtId="164" fontId="3" fillId="0" borderId="10">
      <alignment horizontal="left" wrapText="1" indent="1"/>
      <protection/>
    </xf>
    <xf numFmtId="164" fontId="4" fillId="0" borderId="13">
      <alignment horizontal="center" vertical="center" textRotation="90" wrapText="1"/>
      <protection/>
    </xf>
    <xf numFmtId="164" fontId="4" fillId="0" borderId="13">
      <alignment horizontal="center" vertical="center" textRotation="90" wrapText="1"/>
      <protection/>
    </xf>
    <xf numFmtId="164" fontId="4" fillId="0" borderId="13">
      <alignment horizontal="center" vertical="center" textRotation="90" wrapText="1"/>
      <protection/>
    </xf>
    <xf numFmtId="164" fontId="4" fillId="0" borderId="13">
      <alignment horizontal="center" vertical="center" textRotation="90" wrapText="1"/>
      <protection/>
    </xf>
    <xf numFmtId="164" fontId="2" fillId="0" borderId="21">
      <alignment/>
      <protection/>
    </xf>
    <xf numFmtId="164" fontId="3" fillId="0" borderId="0">
      <alignment vertical="center"/>
      <protection/>
    </xf>
    <xf numFmtId="164" fontId="3" fillId="0" borderId="0">
      <alignment vertical="center"/>
      <protection/>
    </xf>
    <xf numFmtId="164" fontId="3" fillId="0" borderId="0">
      <alignment vertical="center"/>
      <protection/>
    </xf>
    <xf numFmtId="164" fontId="3" fillId="0" borderId="0">
      <alignment vertical="center"/>
      <protection/>
    </xf>
    <xf numFmtId="164" fontId="2" fillId="0" borderId="22">
      <alignment/>
      <protection/>
    </xf>
    <xf numFmtId="164" fontId="4" fillId="0" borderId="0">
      <alignment horizontal="center" vertical="center" textRotation="90" wrapText="1"/>
      <protection/>
    </xf>
    <xf numFmtId="164" fontId="4" fillId="0" borderId="0">
      <alignment horizontal="center" vertical="center" textRotation="90" wrapText="1"/>
      <protection/>
    </xf>
    <xf numFmtId="164" fontId="4" fillId="0" borderId="0">
      <alignment horizontal="center" vertical="center" textRotation="90" wrapText="1"/>
      <protection/>
    </xf>
    <xf numFmtId="164" fontId="4" fillId="0" borderId="0">
      <alignment horizontal="center" vertical="center" textRotation="90" wrapText="1"/>
      <protection/>
    </xf>
    <xf numFmtId="164" fontId="4" fillId="0" borderId="20">
      <alignment horizontal="center" vertical="center" textRotation="90" wrapText="1"/>
      <protection/>
    </xf>
    <xf numFmtId="164" fontId="4" fillId="0" borderId="23">
      <alignment horizontal="center" vertical="center" textRotation="90" wrapText="1"/>
      <protection/>
    </xf>
    <xf numFmtId="164" fontId="4" fillId="0" borderId="23">
      <alignment horizontal="center" vertical="center" textRotation="90" wrapText="1"/>
      <protection/>
    </xf>
    <xf numFmtId="164" fontId="4" fillId="0" borderId="23">
      <alignment horizontal="center" vertical="center" textRotation="90" wrapText="1"/>
      <protection/>
    </xf>
    <xf numFmtId="164" fontId="4" fillId="0" borderId="23">
      <alignment horizontal="center" vertical="center" textRotation="90" wrapText="1"/>
      <protection/>
    </xf>
    <xf numFmtId="164" fontId="4" fillId="0" borderId="13">
      <alignment horizontal="center" vertical="center" textRotation="90" wrapText="1"/>
      <protection/>
    </xf>
    <xf numFmtId="164" fontId="4" fillId="0" borderId="0">
      <alignment horizontal="center" vertical="center" textRotation="90"/>
      <protection/>
    </xf>
    <xf numFmtId="164" fontId="4" fillId="0" borderId="0">
      <alignment horizontal="center" vertical="center" textRotation="90"/>
      <protection/>
    </xf>
    <xf numFmtId="164" fontId="4" fillId="0" borderId="0">
      <alignment horizontal="center" vertical="center" textRotation="90"/>
      <protection/>
    </xf>
    <xf numFmtId="164" fontId="4" fillId="0" borderId="0">
      <alignment horizontal="center" vertical="center" textRotation="90"/>
      <protection/>
    </xf>
    <xf numFmtId="164" fontId="3" fillId="0" borderId="0">
      <alignment vertical="center"/>
      <protection/>
    </xf>
    <xf numFmtId="164" fontId="4" fillId="0" borderId="23">
      <alignment horizontal="center" vertical="center" textRotation="90"/>
      <protection/>
    </xf>
    <xf numFmtId="164" fontId="4" fillId="0" borderId="23">
      <alignment horizontal="center" vertical="center" textRotation="90"/>
      <protection/>
    </xf>
    <xf numFmtId="164" fontId="4" fillId="0" borderId="23">
      <alignment horizontal="center" vertical="center" textRotation="90"/>
      <protection/>
    </xf>
    <xf numFmtId="164" fontId="4" fillId="0" borderId="23">
      <alignment horizontal="center" vertical="center" textRotation="90"/>
      <protection/>
    </xf>
    <xf numFmtId="164" fontId="4" fillId="0" borderId="5">
      <alignment horizontal="center" vertical="center" textRotation="90" wrapText="1"/>
      <protection/>
    </xf>
    <xf numFmtId="164" fontId="4" fillId="0" borderId="24">
      <alignment horizontal="center" vertical="center" textRotation="90"/>
      <protection/>
    </xf>
    <xf numFmtId="164" fontId="4" fillId="0" borderId="24">
      <alignment horizontal="center" vertical="center" textRotation="90"/>
      <protection/>
    </xf>
    <xf numFmtId="164" fontId="4" fillId="0" borderId="24">
      <alignment horizontal="center" vertical="center" textRotation="90"/>
      <protection/>
    </xf>
    <xf numFmtId="164" fontId="4" fillId="0" borderId="24">
      <alignment horizontal="center" vertical="center" textRotation="90"/>
      <protection/>
    </xf>
    <xf numFmtId="164" fontId="4" fillId="0" borderId="13">
      <alignment horizontal="center" vertical="center" textRotation="90"/>
      <protection/>
    </xf>
    <xf numFmtId="164" fontId="5" fillId="0" borderId="5">
      <alignment wrapText="1"/>
      <protection/>
    </xf>
    <xf numFmtId="164" fontId="5" fillId="0" borderId="5">
      <alignment wrapText="1"/>
      <protection/>
    </xf>
    <xf numFmtId="164" fontId="5" fillId="0" borderId="5">
      <alignment wrapText="1"/>
      <protection/>
    </xf>
    <xf numFmtId="164" fontId="5" fillId="0" borderId="5">
      <alignment wrapText="1"/>
      <protection/>
    </xf>
    <xf numFmtId="164" fontId="4" fillId="0" borderId="5">
      <alignment horizontal="center" vertical="center" textRotation="90"/>
      <protection/>
    </xf>
    <xf numFmtId="164" fontId="5" fillId="0" borderId="24">
      <alignment wrapText="1"/>
      <protection/>
    </xf>
    <xf numFmtId="164" fontId="5" fillId="0" borderId="24">
      <alignment wrapText="1"/>
      <protection/>
    </xf>
    <xf numFmtId="164" fontId="5" fillId="0" borderId="24">
      <alignment wrapText="1"/>
      <protection/>
    </xf>
    <xf numFmtId="164" fontId="5" fillId="0" borderId="24">
      <alignment wrapText="1"/>
      <protection/>
    </xf>
    <xf numFmtId="164" fontId="4" fillId="0" borderId="20">
      <alignment horizontal="center" vertical="center" textRotation="90"/>
      <protection/>
    </xf>
    <xf numFmtId="164" fontId="5" fillId="0" borderId="13">
      <alignment wrapText="1"/>
      <protection/>
    </xf>
    <xf numFmtId="164" fontId="5" fillId="0" borderId="13">
      <alignment wrapText="1"/>
      <protection/>
    </xf>
    <xf numFmtId="164" fontId="5" fillId="0" borderId="13">
      <alignment wrapText="1"/>
      <protection/>
    </xf>
    <xf numFmtId="164" fontId="5" fillId="0" borderId="13">
      <alignment wrapText="1"/>
      <protection/>
    </xf>
    <xf numFmtId="164" fontId="4" fillId="0" borderId="24">
      <alignment horizontal="center" vertical="center" textRotation="90"/>
      <protection/>
    </xf>
    <xf numFmtId="164" fontId="3" fillId="0" borderId="24">
      <alignment horizontal="center" vertical="top" wrapText="1"/>
      <protection/>
    </xf>
    <xf numFmtId="164" fontId="3" fillId="0" borderId="24">
      <alignment horizontal="center" vertical="top" wrapText="1"/>
      <protection/>
    </xf>
    <xf numFmtId="164" fontId="3" fillId="0" borderId="24">
      <alignment horizontal="center" vertical="top" wrapText="1"/>
      <protection/>
    </xf>
    <xf numFmtId="164" fontId="3" fillId="0" borderId="24">
      <alignment horizontal="center" vertical="top" wrapText="1"/>
      <protection/>
    </xf>
    <xf numFmtId="164" fontId="5" fillId="0" borderId="5">
      <alignment wrapText="1"/>
      <protection/>
    </xf>
    <xf numFmtId="164" fontId="4" fillId="0" borderId="25">
      <alignment/>
      <protection/>
    </xf>
    <xf numFmtId="164" fontId="4" fillId="0" borderId="25">
      <alignment/>
      <protection/>
    </xf>
    <xf numFmtId="164" fontId="4" fillId="0" borderId="25">
      <alignment/>
      <protection/>
    </xf>
    <xf numFmtId="164" fontId="4" fillId="0" borderId="25">
      <alignment/>
      <protection/>
    </xf>
    <xf numFmtId="164" fontId="5" fillId="0" borderId="24">
      <alignment wrapText="1"/>
      <protection/>
    </xf>
    <xf numFmtId="165" fontId="6" fillId="0" borderId="26">
      <alignment horizontal="left" vertical="center" wrapText="1"/>
      <protection/>
    </xf>
    <xf numFmtId="165" fontId="6" fillId="0" borderId="26">
      <alignment horizontal="left" vertical="center" wrapText="1"/>
      <protection/>
    </xf>
    <xf numFmtId="165" fontId="6" fillId="0" borderId="26">
      <alignment horizontal="left" vertical="center" wrapText="1"/>
      <protection/>
    </xf>
    <xf numFmtId="165" fontId="6" fillId="0" borderId="26">
      <alignment horizontal="left" vertical="center" wrapText="1"/>
      <protection/>
    </xf>
    <xf numFmtId="164" fontId="5" fillId="0" borderId="13">
      <alignment wrapText="1"/>
      <protection/>
    </xf>
    <xf numFmtId="165" fontId="3" fillId="0" borderId="6">
      <alignment horizontal="left" vertical="center" wrapText="1" indent="2"/>
      <protection/>
    </xf>
    <xf numFmtId="165" fontId="3" fillId="0" borderId="6">
      <alignment horizontal="left" vertical="center" wrapText="1" indent="2"/>
      <protection/>
    </xf>
    <xf numFmtId="165" fontId="3" fillId="0" borderId="6">
      <alignment horizontal="left" vertical="center" wrapText="1" indent="2"/>
      <protection/>
    </xf>
    <xf numFmtId="165" fontId="3" fillId="0" borderId="6">
      <alignment horizontal="left" vertical="center" wrapText="1" indent="2"/>
      <protection/>
    </xf>
    <xf numFmtId="164" fontId="3" fillId="0" borderId="24">
      <alignment horizontal="center" vertical="top" wrapText="1"/>
      <protection/>
    </xf>
    <xf numFmtId="165" fontId="3" fillId="0" borderId="4">
      <alignment horizontal="left" vertical="center" wrapText="1" indent="3"/>
      <protection/>
    </xf>
    <xf numFmtId="165" fontId="3" fillId="0" borderId="4">
      <alignment horizontal="left" vertical="center" wrapText="1" indent="3"/>
      <protection/>
    </xf>
    <xf numFmtId="165" fontId="3" fillId="0" borderId="4">
      <alignment horizontal="left" vertical="center" wrapText="1" indent="3"/>
      <protection/>
    </xf>
    <xf numFmtId="165" fontId="3" fillId="0" borderId="4">
      <alignment horizontal="left" vertical="center" wrapText="1" indent="3"/>
      <protection/>
    </xf>
    <xf numFmtId="164" fontId="4" fillId="0" borderId="25">
      <alignment/>
      <protection/>
    </xf>
    <xf numFmtId="165" fontId="3" fillId="0" borderId="26">
      <alignment horizontal="left" vertical="center" wrapText="1" indent="3"/>
      <protection/>
    </xf>
    <xf numFmtId="165" fontId="3" fillId="0" borderId="26">
      <alignment horizontal="left" vertical="center" wrapText="1" indent="3"/>
      <protection/>
    </xf>
    <xf numFmtId="165" fontId="3" fillId="0" borderId="26">
      <alignment horizontal="left" vertical="center" wrapText="1" indent="3"/>
      <protection/>
    </xf>
    <xf numFmtId="165" fontId="3" fillId="0" borderId="26">
      <alignment horizontal="left" vertical="center" wrapText="1" indent="3"/>
      <protection/>
    </xf>
    <xf numFmtId="165" fontId="6" fillId="0" borderId="26">
      <alignment horizontal="left" vertical="center" wrapText="1"/>
      <protection/>
    </xf>
    <xf numFmtId="165" fontId="3" fillId="0" borderId="27">
      <alignment horizontal="left" vertical="center" wrapText="1" indent="3"/>
      <protection/>
    </xf>
    <xf numFmtId="165" fontId="3" fillId="0" borderId="27">
      <alignment horizontal="left" vertical="center" wrapText="1" indent="3"/>
      <protection/>
    </xf>
    <xf numFmtId="165" fontId="3" fillId="0" borderId="27">
      <alignment horizontal="left" vertical="center" wrapText="1" indent="3"/>
      <protection/>
    </xf>
    <xf numFmtId="165" fontId="3" fillId="0" borderId="27">
      <alignment horizontal="left" vertical="center" wrapText="1" indent="3"/>
      <protection/>
    </xf>
    <xf numFmtId="165" fontId="3" fillId="0" borderId="6">
      <alignment horizontal="left" vertical="center" wrapText="1" indent="1"/>
      <protection/>
    </xf>
    <xf numFmtId="164" fontId="6" fillId="0" borderId="25">
      <alignment horizontal="left" vertical="center" wrapText="1"/>
      <protection/>
    </xf>
    <xf numFmtId="164" fontId="6" fillId="0" borderId="25">
      <alignment horizontal="left" vertical="center" wrapText="1"/>
      <protection/>
    </xf>
    <xf numFmtId="164" fontId="6" fillId="0" borderId="25">
      <alignment horizontal="left" vertical="center" wrapText="1"/>
      <protection/>
    </xf>
    <xf numFmtId="164" fontId="6" fillId="0" borderId="25">
      <alignment horizontal="left" vertical="center" wrapText="1"/>
      <protection/>
    </xf>
    <xf numFmtId="165" fontId="3" fillId="0" borderId="4">
      <alignment horizontal="left" vertical="center" wrapText="1" indent="2"/>
      <protection/>
    </xf>
    <xf numFmtId="165" fontId="3" fillId="0" borderId="13">
      <alignment horizontal="left" vertical="center" wrapText="1" indent="3"/>
      <protection/>
    </xf>
    <xf numFmtId="165" fontId="3" fillId="0" borderId="13">
      <alignment horizontal="left" vertical="center" wrapText="1" indent="3"/>
      <protection/>
    </xf>
    <xf numFmtId="165" fontId="3" fillId="0" borderId="13">
      <alignment horizontal="left" vertical="center" wrapText="1" indent="3"/>
      <protection/>
    </xf>
    <xf numFmtId="165" fontId="3" fillId="0" borderId="13">
      <alignment horizontal="left" vertical="center" wrapText="1" indent="3"/>
      <protection/>
    </xf>
    <xf numFmtId="165" fontId="3" fillId="0" borderId="26">
      <alignment horizontal="left" vertical="center" wrapText="1" indent="2"/>
      <protection/>
    </xf>
    <xf numFmtId="165" fontId="3" fillId="0" borderId="0">
      <alignment horizontal="left" vertical="center" wrapText="1" indent="3"/>
      <protection/>
    </xf>
    <xf numFmtId="165" fontId="3" fillId="0" borderId="0">
      <alignment horizontal="left" vertical="center" wrapText="1" indent="3"/>
      <protection/>
    </xf>
    <xf numFmtId="165" fontId="3" fillId="0" borderId="0">
      <alignment horizontal="left" vertical="center" wrapText="1" indent="3"/>
      <protection/>
    </xf>
    <xf numFmtId="165" fontId="3" fillId="0" borderId="0">
      <alignment horizontal="left" vertical="center" wrapText="1" indent="3"/>
      <protection/>
    </xf>
    <xf numFmtId="165" fontId="3" fillId="0" borderId="27">
      <alignment horizontal="left" vertical="center" wrapText="1" indent="2"/>
      <protection/>
    </xf>
    <xf numFmtId="165" fontId="3" fillId="0" borderId="5">
      <alignment horizontal="left" vertical="center" wrapText="1" indent="3"/>
      <protection/>
    </xf>
    <xf numFmtId="165" fontId="3" fillId="0" borderId="5">
      <alignment horizontal="left" vertical="center" wrapText="1" indent="3"/>
      <protection/>
    </xf>
    <xf numFmtId="165" fontId="3" fillId="0" borderId="5">
      <alignment horizontal="left" vertical="center" wrapText="1" indent="3"/>
      <protection/>
    </xf>
    <xf numFmtId="165" fontId="3" fillId="0" borderId="5">
      <alignment horizontal="left" vertical="center" wrapText="1" indent="3"/>
      <protection/>
    </xf>
    <xf numFmtId="164" fontId="6" fillId="0" borderId="25">
      <alignment horizontal="left" vertical="center" wrapText="1"/>
      <protection/>
    </xf>
    <xf numFmtId="165" fontId="6" fillId="0" borderId="25">
      <alignment horizontal="left" vertical="center" wrapText="1"/>
      <protection/>
    </xf>
    <xf numFmtId="165" fontId="6" fillId="0" borderId="25">
      <alignment horizontal="left" vertical="center" wrapText="1"/>
      <protection/>
    </xf>
    <xf numFmtId="165" fontId="6" fillId="0" borderId="25">
      <alignment horizontal="left" vertical="center" wrapText="1"/>
      <protection/>
    </xf>
    <xf numFmtId="165" fontId="6" fillId="0" borderId="25">
      <alignment horizontal="left" vertical="center" wrapText="1"/>
      <protection/>
    </xf>
    <xf numFmtId="165" fontId="3" fillId="0" borderId="13">
      <alignment horizontal="left" vertical="center" wrapText="1" indent="2"/>
      <protection/>
    </xf>
    <xf numFmtId="164" fontId="3" fillId="0" borderId="26">
      <alignment horizontal="left" vertical="center" wrapText="1"/>
      <protection/>
    </xf>
    <xf numFmtId="164" fontId="3" fillId="0" borderId="26">
      <alignment horizontal="left" vertical="center" wrapText="1"/>
      <protection/>
    </xf>
    <xf numFmtId="164" fontId="3" fillId="0" borderId="26">
      <alignment horizontal="left" vertical="center" wrapText="1"/>
      <protection/>
    </xf>
    <xf numFmtId="164" fontId="3" fillId="0" borderId="26">
      <alignment horizontal="left" vertical="center" wrapText="1"/>
      <protection/>
    </xf>
    <xf numFmtId="165" fontId="3" fillId="0" borderId="0">
      <alignment horizontal="left" vertical="center" wrapText="1" indent="2"/>
      <protection/>
    </xf>
    <xf numFmtId="164" fontId="3" fillId="0" borderId="27">
      <alignment horizontal="left" vertical="center" wrapText="1"/>
      <protection/>
    </xf>
    <xf numFmtId="164" fontId="3" fillId="0" borderId="27">
      <alignment horizontal="left" vertical="center" wrapText="1"/>
      <protection/>
    </xf>
    <xf numFmtId="164" fontId="3" fillId="0" borderId="27">
      <alignment horizontal="left" vertical="center" wrapText="1"/>
      <protection/>
    </xf>
    <xf numFmtId="164" fontId="3" fillId="0" borderId="27">
      <alignment horizontal="left" vertical="center" wrapText="1"/>
      <protection/>
    </xf>
    <xf numFmtId="165" fontId="3" fillId="0" borderId="5">
      <alignment horizontal="left" vertical="center" wrapText="1" indent="2"/>
      <protection/>
    </xf>
    <xf numFmtId="165" fontId="6" fillId="0" borderId="28">
      <alignment horizontal="left" vertical="center" wrapText="1"/>
      <protection/>
    </xf>
    <xf numFmtId="165" fontId="6" fillId="0" borderId="28">
      <alignment horizontal="left" vertical="center" wrapText="1"/>
      <protection/>
    </xf>
    <xf numFmtId="165" fontId="6" fillId="0" borderId="28">
      <alignment horizontal="left" vertical="center" wrapText="1"/>
      <protection/>
    </xf>
    <xf numFmtId="165" fontId="6" fillId="0" borderId="28">
      <alignment horizontal="left" vertical="center" wrapText="1"/>
      <protection/>
    </xf>
    <xf numFmtId="165" fontId="6" fillId="0" borderId="25">
      <alignment horizontal="left" vertical="center" wrapText="1"/>
      <protection/>
    </xf>
    <xf numFmtId="165" fontId="3" fillId="0" borderId="29">
      <alignment horizontal="left" vertical="center" wrapText="1"/>
      <protection/>
    </xf>
    <xf numFmtId="165" fontId="3" fillId="0" borderId="29">
      <alignment horizontal="left" vertical="center" wrapText="1"/>
      <protection/>
    </xf>
    <xf numFmtId="165" fontId="3" fillId="0" borderId="29">
      <alignment horizontal="left" vertical="center" wrapText="1"/>
      <protection/>
    </xf>
    <xf numFmtId="165" fontId="3" fillId="0" borderId="29">
      <alignment horizontal="left" vertical="center" wrapText="1"/>
      <protection/>
    </xf>
    <xf numFmtId="164" fontId="3" fillId="0" borderId="26">
      <alignment horizontal="left" vertical="center" wrapText="1"/>
      <protection/>
    </xf>
    <xf numFmtId="165" fontId="3" fillId="0" borderId="30">
      <alignment horizontal="left" vertical="center" wrapText="1"/>
      <protection/>
    </xf>
    <xf numFmtId="165" fontId="3" fillId="0" borderId="30">
      <alignment horizontal="left" vertical="center" wrapText="1"/>
      <protection/>
    </xf>
    <xf numFmtId="165" fontId="3" fillId="0" borderId="30">
      <alignment horizontal="left" vertical="center" wrapText="1"/>
      <protection/>
    </xf>
    <xf numFmtId="165" fontId="3" fillId="0" borderId="30">
      <alignment horizontal="left" vertical="center" wrapText="1"/>
      <protection/>
    </xf>
    <xf numFmtId="164" fontId="3" fillId="0" borderId="27">
      <alignment horizontal="left" vertical="center" wrapText="1"/>
      <protection/>
    </xf>
    <xf numFmtId="165" fontId="4" fillId="0" borderId="31">
      <alignment horizontal="center"/>
      <protection/>
    </xf>
    <xf numFmtId="165" fontId="4" fillId="0" borderId="31">
      <alignment horizontal="center"/>
      <protection/>
    </xf>
    <xf numFmtId="165" fontId="4" fillId="0" borderId="31">
      <alignment horizontal="center"/>
      <protection/>
    </xf>
    <xf numFmtId="165" fontId="4" fillId="0" borderId="31">
      <alignment horizontal="center"/>
      <protection/>
    </xf>
    <xf numFmtId="165" fontId="3" fillId="0" borderId="26">
      <alignment horizontal="left" vertical="center" wrapText="1"/>
      <protection/>
    </xf>
    <xf numFmtId="165" fontId="4" fillId="0" borderId="32">
      <alignment horizontal="center" vertical="center" wrapText="1"/>
      <protection/>
    </xf>
    <xf numFmtId="165" fontId="4" fillId="0" borderId="32">
      <alignment horizontal="center" vertical="center" wrapText="1"/>
      <protection/>
    </xf>
    <xf numFmtId="165" fontId="4" fillId="0" borderId="32">
      <alignment horizontal="center" vertical="center" wrapText="1"/>
      <protection/>
    </xf>
    <xf numFmtId="165" fontId="4" fillId="0" borderId="32">
      <alignment horizontal="center" vertical="center" wrapText="1"/>
      <protection/>
    </xf>
    <xf numFmtId="165" fontId="3" fillId="0" borderId="27">
      <alignment horizontal="left" vertical="center" wrapText="1"/>
      <protection/>
    </xf>
    <xf numFmtId="165" fontId="3" fillId="0" borderId="33">
      <alignment horizontal="center" vertical="center" wrapText="1"/>
      <protection/>
    </xf>
    <xf numFmtId="165" fontId="3" fillId="0" borderId="33">
      <alignment horizontal="center" vertical="center" wrapText="1"/>
      <protection/>
    </xf>
    <xf numFmtId="165" fontId="3" fillId="0" borderId="33">
      <alignment horizontal="center" vertical="center" wrapText="1"/>
      <protection/>
    </xf>
    <xf numFmtId="165" fontId="3" fillId="0" borderId="33">
      <alignment horizontal="center" vertical="center" wrapText="1"/>
      <protection/>
    </xf>
    <xf numFmtId="165" fontId="4" fillId="0" borderId="31">
      <alignment horizontal="center"/>
      <protection/>
    </xf>
    <xf numFmtId="165" fontId="3" fillId="0" borderId="16">
      <alignment horizontal="center" vertical="center" wrapText="1"/>
      <protection/>
    </xf>
    <xf numFmtId="165" fontId="3" fillId="0" borderId="16">
      <alignment horizontal="center" vertical="center" wrapText="1"/>
      <protection/>
    </xf>
    <xf numFmtId="165" fontId="3" fillId="0" borderId="16">
      <alignment horizontal="center" vertical="center" wrapText="1"/>
      <protection/>
    </xf>
    <xf numFmtId="165" fontId="3" fillId="0" borderId="16">
      <alignment horizontal="center" vertical="center" wrapText="1"/>
      <protection/>
    </xf>
    <xf numFmtId="165" fontId="4" fillId="0" borderId="32">
      <alignment horizontal="center" vertical="center" wrapText="1"/>
      <protection/>
    </xf>
    <xf numFmtId="165" fontId="3" fillId="0" borderId="32">
      <alignment horizontal="center" vertical="center" wrapText="1"/>
      <protection/>
    </xf>
    <xf numFmtId="165" fontId="3" fillId="0" borderId="32">
      <alignment horizontal="center" vertical="center" wrapText="1"/>
      <protection/>
    </xf>
    <xf numFmtId="165" fontId="3" fillId="0" borderId="32">
      <alignment horizontal="center" vertical="center" wrapText="1"/>
      <protection/>
    </xf>
    <xf numFmtId="165" fontId="3" fillId="0" borderId="32">
      <alignment horizontal="center" vertical="center" wrapText="1"/>
      <protection/>
    </xf>
    <xf numFmtId="165" fontId="3" fillId="0" borderId="33">
      <alignment horizontal="center" vertical="center" wrapText="1"/>
      <protection/>
    </xf>
    <xf numFmtId="165" fontId="3" fillId="0" borderId="13">
      <alignment horizontal="center" vertical="center" wrapText="1"/>
      <protection/>
    </xf>
    <xf numFmtId="165" fontId="3" fillId="0" borderId="13">
      <alignment horizontal="center" vertical="center" wrapText="1"/>
      <protection/>
    </xf>
    <xf numFmtId="165" fontId="3" fillId="0" borderId="13">
      <alignment horizontal="center" vertical="center" wrapText="1"/>
      <protection/>
    </xf>
    <xf numFmtId="165" fontId="3" fillId="0" borderId="13">
      <alignment horizontal="center" vertical="center" wrapText="1"/>
      <protection/>
    </xf>
    <xf numFmtId="165" fontId="3" fillId="0" borderId="16">
      <alignment horizontal="center" vertical="center" wrapText="1"/>
      <protection/>
    </xf>
    <xf numFmtId="165" fontId="3" fillId="0" borderId="0">
      <alignment horizontal="center" vertical="center" wrapText="1"/>
      <protection/>
    </xf>
    <xf numFmtId="165" fontId="3" fillId="0" borderId="0">
      <alignment horizontal="center" vertical="center" wrapText="1"/>
      <protection/>
    </xf>
    <xf numFmtId="165" fontId="3" fillId="0" borderId="0">
      <alignment horizontal="center" vertical="center" wrapText="1"/>
      <protection/>
    </xf>
    <xf numFmtId="165" fontId="3" fillId="0" borderId="0">
      <alignment horizontal="center" vertical="center" wrapText="1"/>
      <protection/>
    </xf>
    <xf numFmtId="165" fontId="3" fillId="0" borderId="32">
      <alignment horizontal="center" vertical="center" wrapText="1"/>
      <protection/>
    </xf>
    <xf numFmtId="165" fontId="3" fillId="0" borderId="5">
      <alignment horizontal="center" vertical="center" wrapText="1"/>
      <protection/>
    </xf>
    <xf numFmtId="165" fontId="3" fillId="0" borderId="5">
      <alignment horizontal="center" vertical="center" wrapText="1"/>
      <protection/>
    </xf>
    <xf numFmtId="165" fontId="3" fillId="0" borderId="5">
      <alignment horizontal="center" vertical="center" wrapText="1"/>
      <protection/>
    </xf>
    <xf numFmtId="165" fontId="3" fillId="0" borderId="5">
      <alignment horizontal="center" vertical="center" wrapText="1"/>
      <protection/>
    </xf>
    <xf numFmtId="165" fontId="3" fillId="0" borderId="34">
      <alignment horizontal="center" vertical="center" wrapText="1"/>
      <protection/>
    </xf>
    <xf numFmtId="165" fontId="4" fillId="0" borderId="31">
      <alignment horizontal="center" vertical="center" wrapText="1"/>
      <protection/>
    </xf>
    <xf numFmtId="165" fontId="4" fillId="0" borderId="31">
      <alignment horizontal="center" vertical="center" wrapText="1"/>
      <protection/>
    </xf>
    <xf numFmtId="165" fontId="4" fillId="0" borderId="31">
      <alignment horizontal="center" vertical="center" wrapText="1"/>
      <protection/>
    </xf>
    <xf numFmtId="165" fontId="4" fillId="0" borderId="31">
      <alignment horizontal="center" vertical="center" wrapText="1"/>
      <protection/>
    </xf>
    <xf numFmtId="165" fontId="3" fillId="0" borderId="35">
      <alignment horizontal="center" vertical="center" wrapText="1"/>
      <protection/>
    </xf>
    <xf numFmtId="165" fontId="3" fillId="0" borderId="34">
      <alignment horizontal="center" vertical="center" wrapText="1"/>
      <protection/>
    </xf>
    <xf numFmtId="165" fontId="3" fillId="0" borderId="34">
      <alignment horizontal="center" vertical="center" wrapText="1"/>
      <protection/>
    </xf>
    <xf numFmtId="165" fontId="3" fillId="0" borderId="34">
      <alignment horizontal="center" vertical="center" wrapText="1"/>
      <protection/>
    </xf>
    <xf numFmtId="165" fontId="3" fillId="0" borderId="34">
      <alignment horizontal="center" vertical="center" wrapText="1"/>
      <protection/>
    </xf>
    <xf numFmtId="165" fontId="3" fillId="0" borderId="0">
      <alignment horizontal="center" vertical="center" wrapText="1"/>
      <protection/>
    </xf>
    <xf numFmtId="164" fontId="2" fillId="0" borderId="35">
      <alignment/>
      <protection/>
    </xf>
    <xf numFmtId="164" fontId="2" fillId="0" borderId="35">
      <alignment/>
      <protection/>
    </xf>
    <xf numFmtId="164" fontId="2" fillId="0" borderId="35">
      <alignment/>
      <protection/>
    </xf>
    <xf numFmtId="164" fontId="2" fillId="0" borderId="35">
      <alignment/>
      <protection/>
    </xf>
    <xf numFmtId="165" fontId="3" fillId="0" borderId="5">
      <alignment horizontal="center" vertical="center" wrapText="1"/>
      <protection/>
    </xf>
    <xf numFmtId="164" fontId="3" fillId="0" borderId="31">
      <alignment horizontal="center" vertical="center"/>
      <protection/>
    </xf>
    <xf numFmtId="164" fontId="3" fillId="0" borderId="31">
      <alignment horizontal="center" vertical="center"/>
      <protection/>
    </xf>
    <xf numFmtId="164" fontId="3" fillId="0" borderId="31">
      <alignment horizontal="center" vertical="center"/>
      <protection/>
    </xf>
    <xf numFmtId="164" fontId="3" fillId="0" borderId="31">
      <alignment horizontal="center" vertical="center"/>
      <protection/>
    </xf>
    <xf numFmtId="165" fontId="4" fillId="0" borderId="31">
      <alignment horizontal="center" vertical="center" wrapText="1"/>
      <protection/>
    </xf>
    <xf numFmtId="164" fontId="4" fillId="0" borderId="31">
      <alignment horizontal="center" vertical="center"/>
      <protection/>
    </xf>
    <xf numFmtId="164" fontId="3" fillId="0" borderId="33">
      <alignment horizontal="center" vertical="center"/>
      <protection/>
    </xf>
    <xf numFmtId="164" fontId="3" fillId="0" borderId="16">
      <alignment horizontal="center" vertical="center"/>
      <protection/>
    </xf>
    <xf numFmtId="164" fontId="3" fillId="0" borderId="32">
      <alignment horizontal="center" vertical="center"/>
      <protection/>
    </xf>
    <xf numFmtId="164" fontId="4" fillId="0" borderId="32">
      <alignment horizontal="center" vertical="center"/>
      <protection/>
    </xf>
    <xf numFmtId="164" fontId="3" fillId="0" borderId="34">
      <alignment horizontal="center" vertical="center"/>
      <protection/>
    </xf>
    <xf numFmtId="165" fontId="4" fillId="0" borderId="31">
      <alignment horizontal="center" vertical="center"/>
      <protection/>
    </xf>
    <xf numFmtId="165" fontId="3" fillId="0" borderId="33">
      <alignment horizontal="center" vertical="center"/>
      <protection/>
    </xf>
    <xf numFmtId="165" fontId="3" fillId="0" borderId="16">
      <alignment horizontal="center" vertical="center"/>
      <protection/>
    </xf>
    <xf numFmtId="165" fontId="3" fillId="0" borderId="32">
      <alignment horizontal="center" vertical="center"/>
      <protection/>
    </xf>
    <xf numFmtId="165" fontId="3" fillId="0" borderId="34">
      <alignment horizontal="center" vertical="center"/>
      <protection/>
    </xf>
    <xf numFmtId="165" fontId="3" fillId="0" borderId="5">
      <alignment horizontal="center"/>
      <protection/>
    </xf>
    <xf numFmtId="164" fontId="3" fillId="0" borderId="13">
      <alignment horizontal="center"/>
      <protection/>
    </xf>
    <xf numFmtId="164" fontId="3" fillId="0" borderId="0">
      <alignment horizontal="center"/>
      <protection/>
    </xf>
    <xf numFmtId="165" fontId="3" fillId="0" borderId="5">
      <alignment/>
      <protection/>
    </xf>
    <xf numFmtId="164" fontId="3" fillId="0" borderId="24">
      <alignment horizontal="center" vertical="top"/>
      <protection/>
    </xf>
    <xf numFmtId="165" fontId="3" fillId="0" borderId="24">
      <alignment horizontal="center" vertical="top" wrapText="1"/>
      <protection/>
    </xf>
    <xf numFmtId="164" fontId="3" fillId="0" borderId="21">
      <alignment/>
      <protection/>
    </xf>
    <xf numFmtId="166" fontId="3" fillId="0" borderId="36">
      <alignment horizontal="right"/>
      <protection/>
    </xf>
    <xf numFmtId="166" fontId="3" fillId="0" borderId="35">
      <alignment horizontal="right"/>
      <protection/>
    </xf>
    <xf numFmtId="166" fontId="3" fillId="0" borderId="0">
      <alignment horizontal="right" shrinkToFit="1"/>
      <protection/>
    </xf>
    <xf numFmtId="166" fontId="3" fillId="0" borderId="5">
      <alignment horizontal="right"/>
      <protection/>
    </xf>
    <xf numFmtId="164" fontId="3" fillId="0" borderId="13">
      <alignment/>
      <protection/>
    </xf>
    <xf numFmtId="164" fontId="3" fillId="0" borderId="24">
      <alignment horizontal="center" vertical="top" wrapText="1"/>
      <protection/>
    </xf>
    <xf numFmtId="164" fontId="3" fillId="0" borderId="5">
      <alignment horizontal="center"/>
      <protection/>
    </xf>
    <xf numFmtId="165" fontId="3" fillId="0" borderId="13">
      <alignment horizontal="center"/>
      <protection/>
    </xf>
    <xf numFmtId="165" fontId="3" fillId="0" borderId="0">
      <alignment horizontal="left"/>
      <protection/>
    </xf>
    <xf numFmtId="166" fontId="3" fillId="0" borderId="21">
      <alignment horizontal="right"/>
      <protection/>
    </xf>
    <xf numFmtId="164" fontId="3" fillId="0" borderId="24">
      <alignment horizontal="center" vertical="top"/>
      <protection/>
    </xf>
    <xf numFmtId="166" fontId="3" fillId="0" borderId="22">
      <alignment horizontal="right"/>
      <protection/>
    </xf>
    <xf numFmtId="166" fontId="3" fillId="0" borderId="37">
      <alignment horizontal="right"/>
      <protection/>
    </xf>
    <xf numFmtId="164" fontId="3" fillId="0" borderId="22">
      <alignment/>
      <protection/>
    </xf>
    <xf numFmtId="164" fontId="7" fillId="0" borderId="38">
      <alignment/>
      <protection/>
    </xf>
    <xf numFmtId="164" fontId="2" fillId="3" borderId="0">
      <alignment/>
      <protection/>
    </xf>
    <xf numFmtId="164" fontId="2" fillId="3" borderId="0">
      <alignment/>
      <protection/>
    </xf>
    <xf numFmtId="164" fontId="2" fillId="3" borderId="0">
      <alignment/>
      <protection/>
    </xf>
    <xf numFmtId="164" fontId="2" fillId="3" borderId="0">
      <alignment/>
      <protection/>
    </xf>
    <xf numFmtId="164" fontId="2" fillId="3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3" fillId="0" borderId="0">
      <alignment horizontal="left"/>
      <protection/>
    </xf>
    <xf numFmtId="164" fontId="3" fillId="0" borderId="0">
      <alignment horizontal="left"/>
      <protection/>
    </xf>
    <xf numFmtId="164" fontId="3" fillId="0" borderId="0">
      <alignment horizontal="left"/>
      <protection/>
    </xf>
    <xf numFmtId="164" fontId="3" fillId="0" borderId="0">
      <alignment horizontal="left"/>
      <protection/>
    </xf>
    <xf numFmtId="164" fontId="3" fillId="0" borderId="0">
      <alignment horizontal="left"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3" borderId="5">
      <alignment/>
      <protection/>
    </xf>
    <xf numFmtId="164" fontId="2" fillId="3" borderId="5">
      <alignment/>
      <protection/>
    </xf>
    <xf numFmtId="164" fontId="2" fillId="3" borderId="5">
      <alignment/>
      <protection/>
    </xf>
    <xf numFmtId="164" fontId="2" fillId="3" borderId="5">
      <alignment/>
      <protection/>
    </xf>
    <xf numFmtId="164" fontId="2" fillId="3" borderId="5">
      <alignment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4" fontId="2" fillId="3" borderId="39">
      <alignment/>
      <protection/>
    </xf>
    <xf numFmtId="164" fontId="2" fillId="3" borderId="39">
      <alignment/>
      <protection/>
    </xf>
    <xf numFmtId="164" fontId="2" fillId="3" borderId="39">
      <alignment/>
      <protection/>
    </xf>
    <xf numFmtId="164" fontId="2" fillId="3" borderId="39">
      <alignment/>
      <protection/>
    </xf>
    <xf numFmtId="164" fontId="2" fillId="3" borderId="39">
      <alignment/>
      <protection/>
    </xf>
    <xf numFmtId="164" fontId="3" fillId="0" borderId="40">
      <alignment horizontal="left" wrapText="1"/>
      <protection/>
    </xf>
    <xf numFmtId="164" fontId="3" fillId="0" borderId="40">
      <alignment horizontal="left" wrapText="1"/>
      <protection/>
    </xf>
    <xf numFmtId="164" fontId="3" fillId="0" borderId="40">
      <alignment horizontal="left" wrapText="1"/>
      <protection/>
    </xf>
    <xf numFmtId="164" fontId="3" fillId="0" borderId="40">
      <alignment horizontal="left" wrapText="1"/>
      <protection/>
    </xf>
    <xf numFmtId="164" fontId="3" fillId="0" borderId="40">
      <alignment horizontal="left" wrapText="1"/>
      <protection/>
    </xf>
    <xf numFmtId="164" fontId="3" fillId="0" borderId="14">
      <alignment horizontal="left" wrapText="1" indent="1"/>
      <protection/>
    </xf>
    <xf numFmtId="164" fontId="9" fillId="0" borderId="25">
      <alignment horizontal="left" wrapText="1" indent="2"/>
      <protection/>
    </xf>
    <xf numFmtId="164" fontId="3" fillId="0" borderId="14">
      <alignment horizontal="left" wrapText="1" indent="1"/>
      <protection/>
    </xf>
    <xf numFmtId="164" fontId="3" fillId="0" borderId="14">
      <alignment horizontal="left" wrapText="1" indent="1"/>
      <protection/>
    </xf>
    <xf numFmtId="164" fontId="3" fillId="0" borderId="14">
      <alignment horizontal="left" wrapText="1" indent="1"/>
      <protection/>
    </xf>
    <xf numFmtId="164" fontId="3" fillId="0" borderId="7">
      <alignment horizontal="left" wrapText="1" indent="1"/>
      <protection/>
    </xf>
    <xf numFmtId="164" fontId="3" fillId="0" borderId="25">
      <alignment horizontal="left" wrapText="1" indent="2"/>
      <protection/>
    </xf>
    <xf numFmtId="164" fontId="3" fillId="0" borderId="25">
      <alignment horizontal="left" wrapText="1" indent="2"/>
      <protection/>
    </xf>
    <xf numFmtId="164" fontId="3" fillId="0" borderId="25">
      <alignment horizontal="left" wrapText="1" indent="2"/>
      <protection/>
    </xf>
    <xf numFmtId="164" fontId="3" fillId="0" borderId="25">
      <alignment horizontal="left" wrapText="1" indent="2"/>
      <protection/>
    </xf>
    <xf numFmtId="164" fontId="2" fillId="3" borderId="13">
      <alignment/>
      <protection/>
    </xf>
    <xf numFmtId="164" fontId="2" fillId="3" borderId="17">
      <alignment/>
      <protection/>
    </xf>
    <xf numFmtId="164" fontId="2" fillId="3" borderId="17">
      <alignment/>
      <protection/>
    </xf>
    <xf numFmtId="164" fontId="2" fillId="3" borderId="17">
      <alignment/>
      <protection/>
    </xf>
    <xf numFmtId="164" fontId="2" fillId="3" borderId="17">
      <alignment/>
      <protection/>
    </xf>
    <xf numFmtId="164" fontId="10" fillId="0" borderId="0">
      <alignment horizontal="center" wrapText="1"/>
      <protection/>
    </xf>
    <xf numFmtId="164" fontId="10" fillId="0" borderId="0">
      <alignment horizontal="center" wrapText="1"/>
      <protection/>
    </xf>
    <xf numFmtId="164" fontId="10" fillId="0" borderId="0">
      <alignment horizontal="center" wrapText="1"/>
      <protection/>
    </xf>
    <xf numFmtId="164" fontId="10" fillId="0" borderId="0">
      <alignment horizontal="center" wrapText="1"/>
      <protection/>
    </xf>
    <xf numFmtId="164" fontId="10" fillId="0" borderId="0">
      <alignment horizontal="center" wrapText="1"/>
      <protection/>
    </xf>
    <xf numFmtId="164" fontId="11" fillId="0" borderId="0">
      <alignment horizontal="center" vertical="top"/>
      <protection/>
    </xf>
    <xf numFmtId="164" fontId="11" fillId="0" borderId="0">
      <alignment horizontal="center" vertical="top"/>
      <protection/>
    </xf>
    <xf numFmtId="164" fontId="11" fillId="0" borderId="0">
      <alignment horizontal="center" vertical="top"/>
      <protection/>
    </xf>
    <xf numFmtId="164" fontId="11" fillId="0" borderId="0">
      <alignment horizontal="center" vertical="top"/>
      <protection/>
    </xf>
    <xf numFmtId="164" fontId="11" fillId="0" borderId="0">
      <alignment horizontal="center" vertical="top"/>
      <protection/>
    </xf>
    <xf numFmtId="164" fontId="3" fillId="0" borderId="5">
      <alignment wrapText="1"/>
      <protection/>
    </xf>
    <xf numFmtId="164" fontId="3" fillId="0" borderId="5">
      <alignment wrapText="1"/>
      <protection/>
    </xf>
    <xf numFmtId="164" fontId="3" fillId="0" borderId="5">
      <alignment wrapText="1"/>
      <protection/>
    </xf>
    <xf numFmtId="164" fontId="3" fillId="0" borderId="5">
      <alignment wrapText="1"/>
      <protection/>
    </xf>
    <xf numFmtId="164" fontId="3" fillId="0" borderId="5">
      <alignment wrapText="1"/>
      <protection/>
    </xf>
    <xf numFmtId="164" fontId="3" fillId="0" borderId="39">
      <alignment wrapText="1"/>
      <protection/>
    </xf>
    <xf numFmtId="164" fontId="3" fillId="0" borderId="39">
      <alignment wrapText="1"/>
      <protection/>
    </xf>
    <xf numFmtId="164" fontId="3" fillId="0" borderId="39">
      <alignment wrapText="1"/>
      <protection/>
    </xf>
    <xf numFmtId="164" fontId="3" fillId="0" borderId="39">
      <alignment wrapText="1"/>
      <protection/>
    </xf>
    <xf numFmtId="164" fontId="3" fillId="0" borderId="39">
      <alignment wrapText="1"/>
      <protection/>
    </xf>
    <xf numFmtId="164" fontId="3" fillId="0" borderId="13">
      <alignment horizontal="left"/>
      <protection/>
    </xf>
    <xf numFmtId="164" fontId="3" fillId="0" borderId="13">
      <alignment horizontal="left"/>
      <protection/>
    </xf>
    <xf numFmtId="164" fontId="3" fillId="0" borderId="13">
      <alignment horizontal="left"/>
      <protection/>
    </xf>
    <xf numFmtId="164" fontId="3" fillId="0" borderId="13">
      <alignment horizontal="left"/>
      <protection/>
    </xf>
    <xf numFmtId="164" fontId="3" fillId="0" borderId="13">
      <alignment horizontal="left"/>
      <protection/>
    </xf>
    <xf numFmtId="164" fontId="2" fillId="3" borderId="41">
      <alignment/>
      <protection/>
    </xf>
    <xf numFmtId="164" fontId="2" fillId="3" borderId="41">
      <alignment/>
      <protection/>
    </xf>
    <xf numFmtId="164" fontId="2" fillId="3" borderId="41">
      <alignment/>
      <protection/>
    </xf>
    <xf numFmtId="164" fontId="2" fillId="3" borderId="41">
      <alignment/>
      <protection/>
    </xf>
    <xf numFmtId="164" fontId="2" fillId="3" borderId="41">
      <alignment/>
      <protection/>
    </xf>
    <xf numFmtId="165" fontId="3" fillId="0" borderId="31">
      <alignment horizontal="center" wrapText="1"/>
      <protection/>
    </xf>
    <xf numFmtId="165" fontId="3" fillId="0" borderId="31">
      <alignment horizontal="center" wrapText="1"/>
      <protection/>
    </xf>
    <xf numFmtId="165" fontId="3" fillId="0" borderId="31">
      <alignment horizontal="center" wrapText="1"/>
      <protection/>
    </xf>
    <xf numFmtId="165" fontId="3" fillId="0" borderId="31">
      <alignment horizontal="center" wrapText="1"/>
      <protection/>
    </xf>
    <xf numFmtId="165" fontId="3" fillId="0" borderId="31">
      <alignment horizontal="center" wrapText="1"/>
      <protection/>
    </xf>
    <xf numFmtId="165" fontId="3" fillId="0" borderId="33">
      <alignment horizontal="center" wrapText="1"/>
      <protection/>
    </xf>
    <xf numFmtId="165" fontId="3" fillId="0" borderId="33">
      <alignment horizontal="center" wrapText="1"/>
      <protection/>
    </xf>
    <xf numFmtId="165" fontId="3" fillId="0" borderId="33">
      <alignment horizontal="center" wrapText="1"/>
      <protection/>
    </xf>
    <xf numFmtId="165" fontId="3" fillId="0" borderId="33">
      <alignment horizontal="center" wrapText="1"/>
      <protection/>
    </xf>
    <xf numFmtId="165" fontId="3" fillId="0" borderId="33">
      <alignment horizontal="center" wrapText="1"/>
      <protection/>
    </xf>
    <xf numFmtId="165" fontId="3" fillId="0" borderId="32">
      <alignment horizontal="center"/>
      <protection/>
    </xf>
    <xf numFmtId="165" fontId="3" fillId="0" borderId="32">
      <alignment horizontal="center"/>
      <protection/>
    </xf>
    <xf numFmtId="165" fontId="3" fillId="0" borderId="32">
      <alignment horizontal="center"/>
      <protection/>
    </xf>
    <xf numFmtId="165" fontId="3" fillId="0" borderId="32">
      <alignment horizontal="center"/>
      <protection/>
    </xf>
    <xf numFmtId="165" fontId="3" fillId="0" borderId="32">
      <alignment horizontal="center"/>
      <protection/>
    </xf>
    <xf numFmtId="164" fontId="2" fillId="3" borderId="42">
      <alignment/>
      <protection/>
    </xf>
    <xf numFmtId="164" fontId="2" fillId="3" borderId="13">
      <alignment/>
      <protection/>
    </xf>
    <xf numFmtId="164" fontId="2" fillId="3" borderId="13">
      <alignment/>
      <protection/>
    </xf>
    <xf numFmtId="164" fontId="2" fillId="3" borderId="13">
      <alignment/>
      <protection/>
    </xf>
    <xf numFmtId="164" fontId="2" fillId="3" borderId="13">
      <alignment/>
      <protection/>
    </xf>
    <xf numFmtId="164" fontId="3" fillId="0" borderId="35">
      <alignment/>
      <protection/>
    </xf>
    <xf numFmtId="164" fontId="2" fillId="3" borderId="42">
      <alignment/>
      <protection/>
    </xf>
    <xf numFmtId="164" fontId="2" fillId="3" borderId="42">
      <alignment/>
      <protection/>
    </xf>
    <xf numFmtId="164" fontId="2" fillId="3" borderId="42">
      <alignment/>
      <protection/>
    </xf>
    <xf numFmtId="164" fontId="2" fillId="3" borderId="42">
      <alignment/>
      <protection/>
    </xf>
    <xf numFmtId="164" fontId="3" fillId="0" borderId="0">
      <alignment horizontal="center"/>
      <protection/>
    </xf>
    <xf numFmtId="164" fontId="3" fillId="0" borderId="35">
      <alignment/>
      <protection/>
    </xf>
    <xf numFmtId="164" fontId="3" fillId="0" borderId="35">
      <alignment/>
      <protection/>
    </xf>
    <xf numFmtId="164" fontId="3" fillId="0" borderId="35">
      <alignment/>
      <protection/>
    </xf>
    <xf numFmtId="164" fontId="3" fillId="0" borderId="35">
      <alignment/>
      <protection/>
    </xf>
    <xf numFmtId="165" fontId="3" fillId="0" borderId="13">
      <alignment/>
      <protection/>
    </xf>
    <xf numFmtId="164" fontId="3" fillId="0" borderId="0">
      <alignment horizontal="left"/>
      <protection/>
    </xf>
    <xf numFmtId="164" fontId="3" fillId="0" borderId="0">
      <alignment horizontal="left"/>
      <protection/>
    </xf>
    <xf numFmtId="164" fontId="3" fillId="0" borderId="0">
      <alignment horizontal="left"/>
      <protection/>
    </xf>
    <xf numFmtId="164" fontId="3" fillId="0" borderId="0">
      <alignment horizontal="left"/>
      <protection/>
    </xf>
    <xf numFmtId="165" fontId="3" fillId="0" borderId="0">
      <alignment/>
      <protection/>
    </xf>
    <xf numFmtId="165" fontId="3" fillId="0" borderId="13">
      <alignment/>
      <protection/>
    </xf>
    <xf numFmtId="165" fontId="3" fillId="0" borderId="13">
      <alignment/>
      <protection/>
    </xf>
    <xf numFmtId="165" fontId="3" fillId="0" borderId="13">
      <alignment/>
      <protection/>
    </xf>
    <xf numFmtId="165" fontId="3" fillId="0" borderId="13">
      <alignment/>
      <protection/>
    </xf>
    <xf numFmtId="165" fontId="3" fillId="0" borderId="2">
      <alignment horizontal="center"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21">
      <alignment horizontal="center"/>
      <protection/>
    </xf>
    <xf numFmtId="165" fontId="3" fillId="0" borderId="2">
      <alignment horizontal="center"/>
      <protection/>
    </xf>
    <xf numFmtId="165" fontId="3" fillId="0" borderId="2">
      <alignment horizontal="center"/>
      <protection/>
    </xf>
    <xf numFmtId="165" fontId="3" fillId="0" borderId="2">
      <alignment horizontal="center"/>
      <protection/>
    </xf>
    <xf numFmtId="165" fontId="3" fillId="0" borderId="2">
      <alignment horizontal="center"/>
      <protection/>
    </xf>
    <xf numFmtId="165" fontId="3" fillId="0" borderId="24">
      <alignment horizontal="center"/>
      <protection/>
    </xf>
    <xf numFmtId="165" fontId="3" fillId="0" borderId="21">
      <alignment horizontal="center"/>
      <protection/>
    </xf>
    <xf numFmtId="165" fontId="3" fillId="0" borderId="21">
      <alignment horizontal="center"/>
      <protection/>
    </xf>
    <xf numFmtId="165" fontId="3" fillId="0" borderId="21">
      <alignment horizontal="center"/>
      <protection/>
    </xf>
    <xf numFmtId="165" fontId="3" fillId="0" borderId="21">
      <alignment horizontal="center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/>
      <protection/>
    </xf>
    <xf numFmtId="165" fontId="3" fillId="0" borderId="24">
      <alignment horizontal="center"/>
      <protection/>
    </xf>
    <xf numFmtId="165" fontId="3" fillId="0" borderId="24">
      <alignment horizontal="center"/>
      <protection/>
    </xf>
    <xf numFmtId="165" fontId="3" fillId="0" borderId="24">
      <alignment horizontal="center"/>
      <protection/>
    </xf>
    <xf numFmtId="165" fontId="3" fillId="0" borderId="36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4" fontId="2" fillId="3" borderId="43">
      <alignment/>
      <protection/>
    </xf>
    <xf numFmtId="165" fontId="3" fillId="0" borderId="36">
      <alignment horizontal="center" vertical="center" wrapText="1"/>
      <protection/>
    </xf>
    <xf numFmtId="165" fontId="3" fillId="0" borderId="36">
      <alignment horizontal="center" vertical="center" wrapText="1"/>
      <protection/>
    </xf>
    <xf numFmtId="165" fontId="3" fillId="0" borderId="36">
      <alignment horizontal="center" vertical="center" wrapText="1"/>
      <protection/>
    </xf>
    <xf numFmtId="165" fontId="3" fillId="0" borderId="36">
      <alignment horizontal="center" vertical="center" wrapText="1"/>
      <protection/>
    </xf>
    <xf numFmtId="166" fontId="3" fillId="0" borderId="24">
      <alignment horizontal="right"/>
      <protection/>
    </xf>
    <xf numFmtId="164" fontId="2" fillId="3" borderId="43">
      <alignment/>
      <protection/>
    </xf>
    <xf numFmtId="164" fontId="2" fillId="3" borderId="43">
      <alignment/>
      <protection/>
    </xf>
    <xf numFmtId="164" fontId="2" fillId="3" borderId="43">
      <alignment/>
      <protection/>
    </xf>
    <xf numFmtId="164" fontId="2" fillId="3" borderId="43">
      <alignment/>
      <protection/>
    </xf>
    <xf numFmtId="164" fontId="3" fillId="2" borderId="35">
      <alignment/>
      <protection/>
    </xf>
    <xf numFmtId="166" fontId="3" fillId="0" borderId="24">
      <alignment horizontal="right"/>
      <protection/>
    </xf>
    <xf numFmtId="166" fontId="3" fillId="0" borderId="24">
      <alignment horizontal="right"/>
      <protection/>
    </xf>
    <xf numFmtId="166" fontId="3" fillId="0" borderId="24">
      <alignment horizontal="right"/>
      <protection/>
    </xf>
    <xf numFmtId="166" fontId="3" fillId="0" borderId="24">
      <alignment horizontal="right"/>
      <protection/>
    </xf>
    <xf numFmtId="164" fontId="3" fillId="2" borderId="0">
      <alignment/>
      <protection/>
    </xf>
    <xf numFmtId="164" fontId="3" fillId="2" borderId="35">
      <alignment/>
      <protection/>
    </xf>
    <xf numFmtId="164" fontId="3" fillId="2" borderId="35">
      <alignment/>
      <protection/>
    </xf>
    <xf numFmtId="164" fontId="3" fillId="2" borderId="35">
      <alignment/>
      <protection/>
    </xf>
    <xf numFmtId="164" fontId="3" fillId="2" borderId="35">
      <alignment/>
      <protection/>
    </xf>
    <xf numFmtId="164" fontId="10" fillId="0" borderId="0">
      <alignment horizontal="center" wrapText="1"/>
      <protection/>
    </xf>
    <xf numFmtId="164" fontId="10" fillId="0" borderId="0">
      <alignment horizontal="center" wrapText="1"/>
      <protection/>
    </xf>
    <xf numFmtId="164" fontId="10" fillId="0" borderId="0">
      <alignment horizontal="center" wrapText="1"/>
      <protection/>
    </xf>
    <xf numFmtId="164" fontId="10" fillId="0" borderId="0">
      <alignment horizontal="center" wrapText="1"/>
      <protection/>
    </xf>
    <xf numFmtId="164" fontId="10" fillId="0" borderId="0">
      <alignment horizontal="center" wrapText="1"/>
      <protection/>
    </xf>
    <xf numFmtId="164" fontId="12" fillId="0" borderId="23">
      <alignment/>
      <protection/>
    </xf>
    <xf numFmtId="164" fontId="12" fillId="0" borderId="23">
      <alignment/>
      <protection/>
    </xf>
    <xf numFmtId="164" fontId="12" fillId="0" borderId="23">
      <alignment/>
      <protection/>
    </xf>
    <xf numFmtId="164" fontId="12" fillId="0" borderId="23">
      <alignment/>
      <protection/>
    </xf>
    <xf numFmtId="164" fontId="12" fillId="0" borderId="23">
      <alignment/>
      <protection/>
    </xf>
    <xf numFmtId="165" fontId="13" fillId="0" borderId="44">
      <alignment horizontal="right"/>
      <protection/>
    </xf>
    <xf numFmtId="165" fontId="13" fillId="0" borderId="44">
      <alignment horizontal="right"/>
      <protection/>
    </xf>
    <xf numFmtId="165" fontId="13" fillId="0" borderId="44">
      <alignment horizontal="right"/>
      <protection/>
    </xf>
    <xf numFmtId="165" fontId="13" fillId="0" borderId="44">
      <alignment horizontal="right"/>
      <protection/>
    </xf>
    <xf numFmtId="165" fontId="13" fillId="0" borderId="44">
      <alignment horizontal="right"/>
      <protection/>
    </xf>
    <xf numFmtId="164" fontId="3" fillId="0" borderId="44">
      <alignment horizontal="right"/>
      <protection/>
    </xf>
    <xf numFmtId="164" fontId="3" fillId="0" borderId="44">
      <alignment horizontal="right"/>
      <protection/>
    </xf>
    <xf numFmtId="164" fontId="3" fillId="0" borderId="44">
      <alignment horizontal="right"/>
      <protection/>
    </xf>
    <xf numFmtId="164" fontId="3" fillId="0" borderId="44">
      <alignment horizontal="right"/>
      <protection/>
    </xf>
    <xf numFmtId="164" fontId="3" fillId="0" borderId="44">
      <alignment horizontal="right"/>
      <protection/>
    </xf>
    <xf numFmtId="164" fontId="12" fillId="0" borderId="5">
      <alignment/>
      <protection/>
    </xf>
    <xf numFmtId="164" fontId="12" fillId="0" borderId="5">
      <alignment/>
      <protection/>
    </xf>
    <xf numFmtId="164" fontId="12" fillId="0" borderId="5">
      <alignment/>
      <protection/>
    </xf>
    <xf numFmtId="164" fontId="12" fillId="0" borderId="5">
      <alignment/>
      <protection/>
    </xf>
    <xf numFmtId="164" fontId="12" fillId="0" borderId="5">
      <alignment/>
      <protection/>
    </xf>
    <xf numFmtId="164" fontId="3" fillId="0" borderId="36">
      <alignment horizontal="center"/>
      <protection/>
    </xf>
    <xf numFmtId="164" fontId="3" fillId="0" borderId="36">
      <alignment horizontal="center"/>
      <protection/>
    </xf>
    <xf numFmtId="164" fontId="3" fillId="0" borderId="36">
      <alignment horizontal="center"/>
      <protection/>
    </xf>
    <xf numFmtId="164" fontId="3" fillId="0" borderId="36">
      <alignment horizontal="center"/>
      <protection/>
    </xf>
    <xf numFmtId="164" fontId="3" fillId="0" borderId="36">
      <alignment horizontal="center"/>
      <protection/>
    </xf>
    <xf numFmtId="165" fontId="2" fillId="0" borderId="45">
      <alignment horizontal="center"/>
      <protection/>
    </xf>
    <xf numFmtId="165" fontId="2" fillId="0" borderId="45">
      <alignment horizontal="center"/>
      <protection/>
    </xf>
    <xf numFmtId="165" fontId="2" fillId="0" borderId="45">
      <alignment horizontal="center"/>
      <protection/>
    </xf>
    <xf numFmtId="165" fontId="2" fillId="0" borderId="45">
      <alignment horizontal="center"/>
      <protection/>
    </xf>
    <xf numFmtId="165" fontId="2" fillId="0" borderId="45">
      <alignment horizontal="center"/>
      <protection/>
    </xf>
    <xf numFmtId="167" fontId="3" fillId="0" borderId="11">
      <alignment horizontal="center"/>
      <protection/>
    </xf>
    <xf numFmtId="167" fontId="3" fillId="0" borderId="11">
      <alignment horizontal="center"/>
      <protection/>
    </xf>
    <xf numFmtId="167" fontId="3" fillId="0" borderId="11">
      <alignment horizontal="center"/>
      <protection/>
    </xf>
    <xf numFmtId="167" fontId="3" fillId="0" borderId="11">
      <alignment horizontal="center"/>
      <protection/>
    </xf>
    <xf numFmtId="167" fontId="3" fillId="0" borderId="11">
      <alignment horizontal="center"/>
      <protection/>
    </xf>
    <xf numFmtId="164" fontId="3" fillId="0" borderId="46">
      <alignment horizontal="center"/>
      <protection/>
    </xf>
    <xf numFmtId="164" fontId="3" fillId="0" borderId="46">
      <alignment horizontal="center"/>
      <protection/>
    </xf>
    <xf numFmtId="164" fontId="3" fillId="0" borderId="46">
      <alignment horizontal="center"/>
      <protection/>
    </xf>
    <xf numFmtId="164" fontId="3" fillId="0" borderId="46">
      <alignment horizontal="center"/>
      <protection/>
    </xf>
    <xf numFmtId="164" fontId="3" fillId="0" borderId="46">
      <alignment horizontal="center"/>
      <protection/>
    </xf>
    <xf numFmtId="165" fontId="3" fillId="0" borderId="12">
      <alignment horizontal="center"/>
      <protection/>
    </xf>
    <xf numFmtId="165" fontId="3" fillId="0" borderId="12">
      <alignment horizontal="center"/>
      <protection/>
    </xf>
    <xf numFmtId="165" fontId="3" fillId="0" borderId="12">
      <alignment horizontal="center"/>
      <protection/>
    </xf>
    <xf numFmtId="165" fontId="3" fillId="0" borderId="12">
      <alignment horizontal="center"/>
      <protection/>
    </xf>
    <xf numFmtId="165" fontId="3" fillId="0" borderId="12">
      <alignment horizontal="center"/>
      <protection/>
    </xf>
    <xf numFmtId="165" fontId="3" fillId="0" borderId="11">
      <alignment horizontal="center"/>
      <protection/>
    </xf>
    <xf numFmtId="165" fontId="3" fillId="0" borderId="11">
      <alignment horizontal="center"/>
      <protection/>
    </xf>
    <xf numFmtId="165" fontId="3" fillId="0" borderId="11">
      <alignment horizontal="center"/>
      <protection/>
    </xf>
    <xf numFmtId="165" fontId="3" fillId="0" borderId="11">
      <alignment horizontal="center"/>
      <protection/>
    </xf>
    <xf numFmtId="165" fontId="3" fillId="0" borderId="11">
      <alignment horizontal="center"/>
      <protection/>
    </xf>
    <xf numFmtId="164" fontId="3" fillId="0" borderId="11">
      <alignment horizontal="center"/>
      <protection/>
    </xf>
    <xf numFmtId="164" fontId="3" fillId="0" borderId="11">
      <alignment horizontal="center"/>
      <protection/>
    </xf>
    <xf numFmtId="164" fontId="3" fillId="0" borderId="11">
      <alignment horizontal="center"/>
      <protection/>
    </xf>
    <xf numFmtId="164" fontId="3" fillId="0" borderId="11">
      <alignment horizontal="center"/>
      <protection/>
    </xf>
    <xf numFmtId="164" fontId="3" fillId="0" borderId="11">
      <alignment horizontal="center"/>
      <protection/>
    </xf>
    <xf numFmtId="165" fontId="3" fillId="0" borderId="47">
      <alignment horizontal="center"/>
      <protection/>
    </xf>
    <xf numFmtId="165" fontId="3" fillId="0" borderId="47">
      <alignment horizontal="center"/>
      <protection/>
    </xf>
    <xf numFmtId="165" fontId="3" fillId="0" borderId="47">
      <alignment horizontal="center"/>
      <protection/>
    </xf>
    <xf numFmtId="165" fontId="3" fillId="0" borderId="47">
      <alignment horizontal="center"/>
      <protection/>
    </xf>
    <xf numFmtId="165" fontId="3" fillId="0" borderId="47">
      <alignment horizontal="center"/>
      <protection/>
    </xf>
    <xf numFmtId="164" fontId="7" fillId="0" borderId="35">
      <alignment/>
      <protection/>
    </xf>
    <xf numFmtId="164" fontId="7" fillId="0" borderId="35">
      <alignment/>
      <protection/>
    </xf>
    <xf numFmtId="164" fontId="7" fillId="0" borderId="35">
      <alignment/>
      <protection/>
    </xf>
    <xf numFmtId="164" fontId="7" fillId="0" borderId="35">
      <alignment/>
      <protection/>
    </xf>
    <xf numFmtId="164" fontId="7" fillId="0" borderId="35">
      <alignment/>
      <protection/>
    </xf>
    <xf numFmtId="164" fontId="12" fillId="0" borderId="0">
      <alignment/>
      <protection/>
    </xf>
    <xf numFmtId="164" fontId="12" fillId="0" borderId="0">
      <alignment/>
      <protection/>
    </xf>
    <xf numFmtId="164" fontId="12" fillId="0" borderId="0">
      <alignment/>
      <protection/>
    </xf>
    <xf numFmtId="164" fontId="12" fillId="0" borderId="0">
      <alignment/>
      <protection/>
    </xf>
    <xf numFmtId="164" fontId="12" fillId="0" borderId="0">
      <alignment/>
      <protection/>
    </xf>
    <xf numFmtId="164" fontId="2" fillId="0" borderId="48">
      <alignment/>
      <protection/>
    </xf>
    <xf numFmtId="164" fontId="2" fillId="0" borderId="48">
      <alignment/>
      <protection/>
    </xf>
    <xf numFmtId="164" fontId="2" fillId="0" borderId="48">
      <alignment/>
      <protection/>
    </xf>
    <xf numFmtId="164" fontId="2" fillId="0" borderId="48">
      <alignment/>
      <protection/>
    </xf>
    <xf numFmtId="164" fontId="2" fillId="0" borderId="48">
      <alignment/>
      <protection/>
    </xf>
    <xf numFmtId="164" fontId="2" fillId="0" borderId="38">
      <alignment/>
      <protection/>
    </xf>
    <xf numFmtId="164" fontId="2" fillId="0" borderId="38">
      <alignment/>
      <protection/>
    </xf>
    <xf numFmtId="164" fontId="2" fillId="0" borderId="38">
      <alignment/>
      <protection/>
    </xf>
    <xf numFmtId="164" fontId="2" fillId="0" borderId="38">
      <alignment/>
      <protection/>
    </xf>
    <xf numFmtId="164" fontId="2" fillId="0" borderId="38">
      <alignment/>
      <protection/>
    </xf>
    <xf numFmtId="166" fontId="3" fillId="0" borderId="7">
      <alignment horizontal="right"/>
      <protection/>
    </xf>
    <xf numFmtId="164" fontId="3" fillId="0" borderId="7">
      <alignment horizontal="left" wrapText="1"/>
      <protection/>
    </xf>
    <xf numFmtId="164" fontId="3" fillId="0" borderId="7">
      <alignment horizontal="left" wrapText="1"/>
      <protection/>
    </xf>
    <xf numFmtId="164" fontId="3" fillId="0" borderId="7">
      <alignment horizontal="left" wrapText="1"/>
      <protection/>
    </xf>
    <xf numFmtId="164" fontId="3" fillId="0" borderId="7">
      <alignment horizontal="left" wrapText="1"/>
      <protection/>
    </xf>
    <xf numFmtId="165" fontId="3" fillId="0" borderId="22">
      <alignment horizontal="center"/>
      <protection/>
    </xf>
    <xf numFmtId="165" fontId="3" fillId="0" borderId="22">
      <alignment horizontal="center"/>
      <protection/>
    </xf>
    <xf numFmtId="165" fontId="3" fillId="0" borderId="22">
      <alignment horizontal="center"/>
      <protection/>
    </xf>
    <xf numFmtId="165" fontId="3" fillId="0" borderId="22">
      <alignment horizontal="center"/>
      <protection/>
    </xf>
    <xf numFmtId="165" fontId="3" fillId="0" borderId="22">
      <alignment horizontal="center"/>
      <protection/>
    </xf>
    <xf numFmtId="164" fontId="3" fillId="0" borderId="49">
      <alignment horizontal="left" wrapText="1"/>
      <protection/>
    </xf>
    <xf numFmtId="164" fontId="10" fillId="0" borderId="0">
      <alignment horizontal="left" wrapText="1"/>
      <protection/>
    </xf>
    <xf numFmtId="164" fontId="10" fillId="0" borderId="0">
      <alignment horizontal="left" wrapText="1"/>
      <protection/>
    </xf>
    <xf numFmtId="164" fontId="10" fillId="0" borderId="0">
      <alignment horizontal="left" wrapText="1"/>
      <protection/>
    </xf>
    <xf numFmtId="164" fontId="10" fillId="0" borderId="0">
      <alignment horizontal="left" wrapText="1"/>
      <protection/>
    </xf>
    <xf numFmtId="164" fontId="3" fillId="0" borderId="19">
      <alignment horizontal="left" wrapText="1" indent="1"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4" fontId="3" fillId="0" borderId="11">
      <alignment horizontal="left" wrapText="1" indent="1"/>
      <protection/>
    </xf>
    <xf numFmtId="164" fontId="3" fillId="0" borderId="0">
      <alignment horizontal="right"/>
      <protection/>
    </xf>
    <xf numFmtId="164" fontId="3" fillId="0" borderId="0">
      <alignment horizontal="right"/>
      <protection/>
    </xf>
    <xf numFmtId="164" fontId="3" fillId="0" borderId="0">
      <alignment horizontal="right"/>
      <protection/>
    </xf>
    <xf numFmtId="164" fontId="3" fillId="0" borderId="0">
      <alignment horizontal="right"/>
      <protection/>
    </xf>
    <xf numFmtId="164" fontId="2" fillId="3" borderId="50">
      <alignment/>
      <protection/>
    </xf>
    <xf numFmtId="165" fontId="3" fillId="0" borderId="0">
      <alignment horizontal="right"/>
      <protection/>
    </xf>
    <xf numFmtId="165" fontId="3" fillId="0" borderId="0">
      <alignment horizontal="right"/>
      <protection/>
    </xf>
    <xf numFmtId="165" fontId="3" fillId="0" borderId="0">
      <alignment horizontal="right"/>
      <protection/>
    </xf>
    <xf numFmtId="165" fontId="3" fillId="0" borderId="0">
      <alignment horizontal="right"/>
      <protection/>
    </xf>
    <xf numFmtId="164" fontId="3" fillId="2" borderId="17">
      <alignment/>
      <protection/>
    </xf>
    <xf numFmtId="166" fontId="3" fillId="0" borderId="7">
      <alignment horizontal="right"/>
      <protection/>
    </xf>
    <xf numFmtId="166" fontId="3" fillId="0" borderId="7">
      <alignment horizontal="right"/>
      <protection/>
    </xf>
    <xf numFmtId="166" fontId="3" fillId="0" borderId="7">
      <alignment horizontal="right"/>
      <protection/>
    </xf>
    <xf numFmtId="166" fontId="3" fillId="0" borderId="7">
      <alignment horizontal="right"/>
      <protection/>
    </xf>
    <xf numFmtId="164" fontId="10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5" fontId="2" fillId="0" borderId="0">
      <alignment/>
      <protection/>
    </xf>
    <xf numFmtId="164" fontId="3" fillId="0" borderId="5">
      <alignment horizontal="left"/>
      <protection/>
    </xf>
    <xf numFmtId="164" fontId="3" fillId="0" borderId="5">
      <alignment horizontal="left"/>
      <protection/>
    </xf>
    <xf numFmtId="164" fontId="3" fillId="0" borderId="5">
      <alignment horizontal="left"/>
      <protection/>
    </xf>
    <xf numFmtId="164" fontId="3" fillId="0" borderId="5">
      <alignment horizontal="left"/>
      <protection/>
    </xf>
    <xf numFmtId="164" fontId="3" fillId="0" borderId="0">
      <alignment horizontal="right"/>
      <protection/>
    </xf>
    <xf numFmtId="164" fontId="3" fillId="0" borderId="15">
      <alignment horizontal="left" wrapText="1"/>
      <protection/>
    </xf>
    <xf numFmtId="164" fontId="3" fillId="0" borderId="15">
      <alignment horizontal="left" wrapText="1"/>
      <protection/>
    </xf>
    <xf numFmtId="164" fontId="3" fillId="0" borderId="15">
      <alignment horizontal="left" wrapText="1"/>
      <protection/>
    </xf>
    <xf numFmtId="164" fontId="3" fillId="0" borderId="15">
      <alignment horizontal="left" wrapText="1"/>
      <protection/>
    </xf>
    <xf numFmtId="165" fontId="3" fillId="0" borderId="0">
      <alignment horizontal="right"/>
      <protection/>
    </xf>
    <xf numFmtId="164" fontId="3" fillId="0" borderId="39">
      <alignment/>
      <protection/>
    </xf>
    <xf numFmtId="164" fontId="3" fillId="0" borderId="39">
      <alignment/>
      <protection/>
    </xf>
    <xf numFmtId="164" fontId="3" fillId="0" borderId="39">
      <alignment/>
      <protection/>
    </xf>
    <xf numFmtId="164" fontId="3" fillId="0" borderId="39">
      <alignment/>
      <protection/>
    </xf>
    <xf numFmtId="164" fontId="3" fillId="0" borderId="0">
      <alignment horizontal="left" wrapText="1"/>
      <protection/>
    </xf>
    <xf numFmtId="164" fontId="4" fillId="0" borderId="51">
      <alignment horizontal="left" wrapText="1"/>
      <protection/>
    </xf>
    <xf numFmtId="164" fontId="4" fillId="0" borderId="51">
      <alignment horizontal="left" wrapText="1"/>
      <protection/>
    </xf>
    <xf numFmtId="164" fontId="4" fillId="0" borderId="51">
      <alignment horizontal="left" wrapText="1"/>
      <protection/>
    </xf>
    <xf numFmtId="164" fontId="4" fillId="0" borderId="51">
      <alignment horizontal="left" wrapText="1"/>
      <protection/>
    </xf>
    <xf numFmtId="164" fontId="3" fillId="0" borderId="5">
      <alignment horizontal="left"/>
      <protection/>
    </xf>
    <xf numFmtId="164" fontId="3" fillId="0" borderId="8">
      <alignment horizontal="left" wrapText="1" indent="2"/>
      <protection/>
    </xf>
    <xf numFmtId="164" fontId="3" fillId="0" borderId="8">
      <alignment horizontal="left" wrapText="1" indent="2"/>
      <protection/>
    </xf>
    <xf numFmtId="164" fontId="3" fillId="0" borderId="8">
      <alignment horizontal="left" wrapText="1" indent="2"/>
      <protection/>
    </xf>
    <xf numFmtId="164" fontId="3" fillId="0" borderId="8">
      <alignment horizontal="left" wrapText="1" indent="2"/>
      <protection/>
    </xf>
    <xf numFmtId="164" fontId="3" fillId="0" borderId="15">
      <alignment horizontal="left" wrapText="1"/>
      <protection/>
    </xf>
    <xf numFmtId="165" fontId="3" fillId="0" borderId="0">
      <alignment horizontal="center" wrapText="1"/>
      <protection/>
    </xf>
    <xf numFmtId="165" fontId="3" fillId="0" borderId="0">
      <alignment horizontal="center" wrapText="1"/>
      <protection/>
    </xf>
    <xf numFmtId="165" fontId="3" fillId="0" borderId="0">
      <alignment horizontal="center" wrapText="1"/>
      <protection/>
    </xf>
    <xf numFmtId="165" fontId="3" fillId="0" borderId="0">
      <alignment horizontal="center" wrapText="1"/>
      <protection/>
    </xf>
    <xf numFmtId="164" fontId="3" fillId="0" borderId="39">
      <alignment/>
      <protection/>
    </xf>
    <xf numFmtId="165" fontId="3" fillId="0" borderId="32">
      <alignment horizontal="center" wrapText="1"/>
      <protection/>
    </xf>
    <xf numFmtId="165" fontId="3" fillId="0" borderId="32">
      <alignment horizontal="center" wrapText="1"/>
      <protection/>
    </xf>
    <xf numFmtId="165" fontId="3" fillId="0" borderId="32">
      <alignment horizontal="center" wrapText="1"/>
      <protection/>
    </xf>
    <xf numFmtId="165" fontId="3" fillId="0" borderId="32">
      <alignment horizontal="center" wrapText="1"/>
      <protection/>
    </xf>
    <xf numFmtId="164" fontId="4" fillId="0" borderId="51">
      <alignment horizontal="left" wrapText="1"/>
      <protection/>
    </xf>
    <xf numFmtId="164" fontId="3" fillId="0" borderId="52">
      <alignment/>
      <protection/>
    </xf>
    <xf numFmtId="164" fontId="3" fillId="0" borderId="52">
      <alignment/>
      <protection/>
    </xf>
    <xf numFmtId="164" fontId="3" fillId="0" borderId="52">
      <alignment/>
      <protection/>
    </xf>
    <xf numFmtId="164" fontId="3" fillId="0" borderId="52">
      <alignment/>
      <protection/>
    </xf>
    <xf numFmtId="164" fontId="3" fillId="0" borderId="8">
      <alignment horizontal="left" wrapText="1" indent="1"/>
      <protection/>
    </xf>
    <xf numFmtId="164" fontId="3" fillId="0" borderId="53">
      <alignment horizontal="center" wrapText="1"/>
      <protection/>
    </xf>
    <xf numFmtId="164" fontId="3" fillId="0" borderId="53">
      <alignment horizontal="center" wrapText="1"/>
      <protection/>
    </xf>
    <xf numFmtId="164" fontId="3" fillId="0" borderId="53">
      <alignment horizontal="center" wrapText="1"/>
      <protection/>
    </xf>
    <xf numFmtId="164" fontId="3" fillId="0" borderId="53">
      <alignment horizontal="center" wrapText="1"/>
      <protection/>
    </xf>
    <xf numFmtId="165" fontId="3" fillId="0" borderId="0">
      <alignment horizontal="center" wrapText="1"/>
      <protection/>
    </xf>
    <xf numFmtId="164" fontId="2" fillId="3" borderId="35">
      <alignment/>
      <protection/>
    </xf>
    <xf numFmtId="164" fontId="2" fillId="3" borderId="35">
      <alignment/>
      <protection/>
    </xf>
    <xf numFmtId="164" fontId="2" fillId="3" borderId="35">
      <alignment/>
      <protection/>
    </xf>
    <xf numFmtId="164" fontId="2" fillId="3" borderId="35">
      <alignment/>
      <protection/>
    </xf>
    <xf numFmtId="165" fontId="3" fillId="0" borderId="32">
      <alignment horizontal="center" wrapText="1"/>
      <protection/>
    </xf>
    <xf numFmtId="165" fontId="3" fillId="0" borderId="16">
      <alignment horizontal="center"/>
      <protection/>
    </xf>
    <xf numFmtId="165" fontId="3" fillId="0" borderId="16">
      <alignment horizontal="center"/>
      <protection/>
    </xf>
    <xf numFmtId="165" fontId="3" fillId="0" borderId="16">
      <alignment horizontal="center"/>
      <protection/>
    </xf>
    <xf numFmtId="165" fontId="3" fillId="0" borderId="16">
      <alignment horizontal="center"/>
      <protection/>
    </xf>
    <xf numFmtId="164" fontId="3" fillId="0" borderId="52">
      <alignment/>
      <protection/>
    </xf>
    <xf numFmtId="165" fontId="3" fillId="0" borderId="0">
      <alignment horizontal="center"/>
      <protection/>
    </xf>
    <xf numFmtId="165" fontId="3" fillId="0" borderId="0">
      <alignment horizontal="center"/>
      <protection/>
    </xf>
    <xf numFmtId="165" fontId="3" fillId="0" borderId="0">
      <alignment horizontal="center"/>
      <protection/>
    </xf>
    <xf numFmtId="165" fontId="3" fillId="0" borderId="0">
      <alignment horizontal="center"/>
      <protection/>
    </xf>
    <xf numFmtId="164" fontId="3" fillId="0" borderId="53">
      <alignment horizontal="center" wrapText="1"/>
      <protection/>
    </xf>
    <xf numFmtId="165" fontId="3" fillId="0" borderId="1">
      <alignment horizontal="center" wrapText="1"/>
      <protection/>
    </xf>
    <xf numFmtId="165" fontId="3" fillId="0" borderId="1">
      <alignment horizontal="center" wrapText="1"/>
      <protection/>
    </xf>
    <xf numFmtId="165" fontId="3" fillId="0" borderId="1">
      <alignment horizontal="center" wrapText="1"/>
      <protection/>
    </xf>
    <xf numFmtId="165" fontId="3" fillId="0" borderId="1">
      <alignment horizontal="center" wrapText="1"/>
      <protection/>
    </xf>
    <xf numFmtId="164" fontId="2" fillId="3" borderId="35">
      <alignment/>
      <protection/>
    </xf>
    <xf numFmtId="165" fontId="3" fillId="0" borderId="3">
      <alignment horizontal="center" wrapText="1"/>
      <protection/>
    </xf>
    <xf numFmtId="165" fontId="3" fillId="0" borderId="3">
      <alignment horizontal="center" wrapText="1"/>
      <protection/>
    </xf>
    <xf numFmtId="165" fontId="3" fillId="0" borderId="3">
      <alignment horizontal="center" wrapText="1"/>
      <protection/>
    </xf>
    <xf numFmtId="165" fontId="3" fillId="0" borderId="3">
      <alignment horizontal="center" wrapText="1"/>
      <protection/>
    </xf>
    <xf numFmtId="165" fontId="3" fillId="0" borderId="16">
      <alignment horizontal="center"/>
      <protection/>
    </xf>
    <xf numFmtId="165" fontId="3" fillId="0" borderId="1">
      <alignment horizontal="center"/>
      <protection/>
    </xf>
    <xf numFmtId="165" fontId="3" fillId="0" borderId="1">
      <alignment horizontal="center"/>
      <protection/>
    </xf>
    <xf numFmtId="165" fontId="3" fillId="0" borderId="1">
      <alignment horizontal="center"/>
      <protection/>
    </xf>
    <xf numFmtId="165" fontId="3" fillId="0" borderId="1">
      <alignment horizontal="center"/>
      <protection/>
    </xf>
    <xf numFmtId="164" fontId="2" fillId="0" borderId="35">
      <alignment/>
      <protection/>
    </xf>
    <xf numFmtId="165" fontId="3" fillId="0" borderId="5">
      <alignment/>
      <protection/>
    </xf>
    <xf numFmtId="165" fontId="3" fillId="0" borderId="5">
      <alignment/>
      <protection/>
    </xf>
    <xf numFmtId="165" fontId="3" fillId="0" borderId="5">
      <alignment/>
      <protection/>
    </xf>
    <xf numFmtId="165" fontId="3" fillId="0" borderId="5">
      <alignment/>
      <protection/>
    </xf>
    <xf numFmtId="168" fontId="0" fillId="0" borderId="0" applyFill="0" applyBorder="0" applyAlignment="0" applyProtection="0"/>
    <xf numFmtId="164" fontId="0" fillId="0" borderId="0">
      <alignment/>
      <protection/>
    </xf>
    <xf numFmtId="164" fontId="7" fillId="0" borderId="0">
      <alignment/>
      <protection/>
    </xf>
  </cellStyleXfs>
  <cellXfs count="128">
    <xf numFmtId="164" fontId="0" fillId="0" borderId="0" xfId="0" applyAlignment="1">
      <alignment/>
    </xf>
    <xf numFmtId="164" fontId="0" fillId="0" borderId="0" xfId="831">
      <alignment/>
      <protection/>
    </xf>
    <xf numFmtId="164" fontId="14" fillId="0" borderId="0" xfId="831" applyFont="1" applyBorder="1" applyAlignment="1">
      <alignment horizontal="center" vertical="center" wrapText="1"/>
      <protection/>
    </xf>
    <xf numFmtId="164" fontId="15" fillId="0" borderId="0" xfId="0" applyFont="1" applyBorder="1" applyAlignment="1">
      <alignment horizontal="center" wrapText="1"/>
    </xf>
    <xf numFmtId="164" fontId="16" fillId="0" borderId="0" xfId="831" applyFont="1">
      <alignment/>
      <protection/>
    </xf>
    <xf numFmtId="164" fontId="15" fillId="0" borderId="24" xfId="831" applyFont="1" applyBorder="1" applyAlignment="1">
      <alignment horizontal="center" vertical="center" wrapText="1"/>
      <protection/>
    </xf>
    <xf numFmtId="164" fontId="17" fillId="0" borderId="24" xfId="832" applyFont="1" applyBorder="1" applyAlignment="1">
      <alignment horizontal="center" vertical="center" wrapText="1"/>
      <protection/>
    </xf>
    <xf numFmtId="164" fontId="18" fillId="0" borderId="24" xfId="832" applyFont="1" applyBorder="1" applyAlignment="1">
      <alignment horizontal="center" vertical="center" wrapText="1"/>
      <protection/>
    </xf>
    <xf numFmtId="164" fontId="19" fillId="0" borderId="24" xfId="831" applyFont="1" applyBorder="1" applyAlignment="1">
      <alignment horizontal="center"/>
      <protection/>
    </xf>
    <xf numFmtId="164" fontId="19" fillId="0" borderId="24" xfId="831" applyFont="1" applyBorder="1" applyAlignment="1">
      <alignment horizontal="justify"/>
      <protection/>
    </xf>
    <xf numFmtId="166" fontId="19" fillId="0" borderId="24" xfId="831" applyNumberFormat="1" applyFont="1" applyBorder="1" applyAlignment="1">
      <alignment shrinkToFit="1"/>
      <protection/>
    </xf>
    <xf numFmtId="169" fontId="19" fillId="0" borderId="24" xfId="831" applyNumberFormat="1" applyFont="1" applyBorder="1" applyAlignment="1">
      <alignment shrinkToFit="1"/>
      <protection/>
    </xf>
    <xf numFmtId="164" fontId="19" fillId="4" borderId="24" xfId="831" applyFont="1" applyFill="1" applyBorder="1" applyAlignment="1">
      <alignment horizontal="center"/>
      <protection/>
    </xf>
    <xf numFmtId="164" fontId="19" fillId="4" borderId="24" xfId="831" applyFont="1" applyFill="1" applyBorder="1" applyAlignment="1">
      <alignment horizontal="justify"/>
      <protection/>
    </xf>
    <xf numFmtId="166" fontId="19" fillId="4" borderId="24" xfId="831" applyNumberFormat="1" applyFont="1" applyFill="1" applyBorder="1" applyAlignment="1">
      <alignment shrinkToFit="1"/>
      <protection/>
    </xf>
    <xf numFmtId="169" fontId="19" fillId="4" borderId="24" xfId="831" applyNumberFormat="1" applyFont="1" applyFill="1" applyBorder="1" applyAlignment="1">
      <alignment shrinkToFit="1"/>
      <protection/>
    </xf>
    <xf numFmtId="164" fontId="20" fillId="0" borderId="24" xfId="831" applyFont="1" applyBorder="1" applyAlignment="1">
      <alignment horizontal="center"/>
      <protection/>
    </xf>
    <xf numFmtId="164" fontId="20" fillId="0" borderId="24" xfId="831" applyFont="1" applyBorder="1" applyAlignment="1">
      <alignment horizontal="justify" vertical="center" wrapText="1"/>
      <protection/>
    </xf>
    <xf numFmtId="169" fontId="16" fillId="0" borderId="24" xfId="831" applyNumberFormat="1" applyFont="1" applyBorder="1" applyAlignment="1">
      <alignment shrinkToFit="1"/>
      <protection/>
    </xf>
    <xf numFmtId="166" fontId="20" fillId="0" borderId="24" xfId="831" applyNumberFormat="1" applyFont="1" applyBorder="1" applyAlignment="1">
      <alignment shrinkToFit="1"/>
      <protection/>
    </xf>
    <xf numFmtId="165" fontId="21" fillId="0" borderId="24" xfId="832" applyNumberFormat="1" applyFont="1" applyFill="1" applyBorder="1" applyAlignment="1">
      <alignment horizontal="center" shrinkToFit="1"/>
      <protection/>
    </xf>
    <xf numFmtId="164" fontId="21" fillId="0" borderId="24" xfId="832" applyFont="1" applyFill="1" applyBorder="1" applyAlignment="1">
      <alignment horizontal="justify" wrapText="1"/>
      <protection/>
    </xf>
    <xf numFmtId="166" fontId="21" fillId="0" borderId="24" xfId="831" applyNumberFormat="1" applyFont="1" applyBorder="1" applyAlignment="1">
      <alignment shrinkToFit="1"/>
      <protection/>
    </xf>
    <xf numFmtId="169" fontId="21" fillId="0" borderId="24" xfId="831" applyNumberFormat="1" applyFont="1" applyBorder="1" applyAlignment="1">
      <alignment shrinkToFit="1"/>
      <protection/>
    </xf>
    <xf numFmtId="165" fontId="19" fillId="0" borderId="24" xfId="832" applyNumberFormat="1" applyFont="1" applyFill="1" applyBorder="1" applyAlignment="1">
      <alignment horizontal="center" shrinkToFit="1"/>
      <protection/>
    </xf>
    <xf numFmtId="164" fontId="19" fillId="0" borderId="24" xfId="832" applyFont="1" applyFill="1" applyBorder="1" applyAlignment="1">
      <alignment horizontal="justify" wrapText="1"/>
      <protection/>
    </xf>
    <xf numFmtId="166" fontId="19" fillId="0" borderId="24" xfId="832" applyNumberFormat="1" applyFont="1" applyFill="1" applyBorder="1" applyAlignment="1">
      <alignment shrinkToFit="1"/>
      <protection/>
    </xf>
    <xf numFmtId="165" fontId="20" fillId="0" borderId="24" xfId="832" applyNumberFormat="1" applyFont="1" applyFill="1" applyBorder="1" applyAlignment="1">
      <alignment horizontal="center" shrinkToFit="1"/>
      <protection/>
    </xf>
    <xf numFmtId="164" fontId="20" fillId="0" borderId="24" xfId="832" applyFont="1" applyFill="1" applyBorder="1" applyAlignment="1">
      <alignment horizontal="justify" wrapText="1"/>
      <protection/>
    </xf>
    <xf numFmtId="166" fontId="22" fillId="0" borderId="24" xfId="832" applyNumberFormat="1" applyFont="1" applyFill="1" applyBorder="1" applyAlignment="1">
      <alignment shrinkToFit="1"/>
      <protection/>
    </xf>
    <xf numFmtId="169" fontId="22" fillId="0" borderId="24" xfId="831" applyNumberFormat="1" applyFont="1" applyBorder="1" applyAlignment="1">
      <alignment shrinkToFit="1"/>
      <protection/>
    </xf>
    <xf numFmtId="164" fontId="19" fillId="0" borderId="24" xfId="831" applyFont="1" applyBorder="1" applyAlignment="1">
      <alignment horizontal="justify" vertical="center" wrapText="1"/>
      <protection/>
    </xf>
    <xf numFmtId="164" fontId="16" fillId="0" borderId="24" xfId="831" applyFont="1" applyBorder="1" applyAlignment="1">
      <alignment horizontal="center"/>
      <protection/>
    </xf>
    <xf numFmtId="164" fontId="20" fillId="0" borderId="54" xfId="831" applyFont="1" applyBorder="1" applyAlignment="1">
      <alignment horizontal="justify" wrapText="1"/>
      <protection/>
    </xf>
    <xf numFmtId="169" fontId="20" fillId="0" borderId="24" xfId="831" applyNumberFormat="1" applyFont="1" applyBorder="1" applyAlignment="1">
      <alignment shrinkToFit="1"/>
      <protection/>
    </xf>
    <xf numFmtId="164" fontId="21" fillId="0" borderId="54" xfId="832" applyFont="1" applyFill="1" applyBorder="1" applyAlignment="1">
      <alignment horizontal="justify" wrapText="1"/>
      <protection/>
    </xf>
    <xf numFmtId="164" fontId="23" fillId="0" borderId="0" xfId="831" applyFont="1">
      <alignment/>
      <protection/>
    </xf>
    <xf numFmtId="164" fontId="20" fillId="0" borderId="54" xfId="832" applyFont="1" applyFill="1" applyBorder="1" applyAlignment="1">
      <alignment horizontal="justify" wrapText="1"/>
      <protection/>
    </xf>
    <xf numFmtId="166" fontId="20" fillId="0" borderId="24" xfId="831" applyNumberFormat="1" applyFont="1" applyBorder="1" applyAlignment="1">
      <alignment horizontal="right" shrinkToFit="1"/>
      <protection/>
    </xf>
    <xf numFmtId="164" fontId="24" fillId="0" borderId="0" xfId="831" applyFont="1">
      <alignment/>
      <protection/>
    </xf>
    <xf numFmtId="164" fontId="21" fillId="0" borderId="24" xfId="831" applyFont="1" applyBorder="1" applyAlignment="1">
      <alignment horizontal="center"/>
      <protection/>
    </xf>
    <xf numFmtId="164" fontId="25" fillId="0" borderId="24" xfId="831" applyFont="1" applyBorder="1" applyAlignment="1">
      <alignment horizontal="center"/>
      <protection/>
    </xf>
    <xf numFmtId="164" fontId="25" fillId="0" borderId="24" xfId="832" applyFont="1" applyFill="1" applyBorder="1" applyAlignment="1">
      <alignment horizontal="justify" wrapText="1"/>
      <protection/>
    </xf>
    <xf numFmtId="166" fontId="25" fillId="0" borderId="24" xfId="831" applyNumberFormat="1" applyFont="1" applyBorder="1" applyAlignment="1">
      <alignment shrinkToFit="1"/>
      <protection/>
    </xf>
    <xf numFmtId="169" fontId="25" fillId="0" borderId="24" xfId="831" applyNumberFormat="1" applyFont="1" applyBorder="1" applyAlignment="1">
      <alignment shrinkToFit="1"/>
      <protection/>
    </xf>
    <xf numFmtId="164" fontId="20" fillId="0" borderId="24" xfId="831" applyFont="1" applyBorder="1" applyAlignment="1">
      <alignment horizontal="justify" wrapText="1"/>
      <protection/>
    </xf>
    <xf numFmtId="165" fontId="26" fillId="0" borderId="54" xfId="596" applyNumberFormat="1" applyFont="1" applyBorder="1" applyProtection="1">
      <alignment horizontal="center"/>
      <protection locked="0"/>
    </xf>
    <xf numFmtId="164" fontId="26" fillId="0" borderId="24" xfId="501" applyNumberFormat="1" applyFont="1" applyBorder="1" applyAlignment="1" applyProtection="1">
      <alignment horizontal="justify" wrapText="1"/>
      <protection locked="0"/>
    </xf>
    <xf numFmtId="165" fontId="18" fillId="0" borderId="0" xfId="596" applyNumberFormat="1" applyFont="1" applyBorder="1" applyProtection="1">
      <alignment horizontal="center"/>
      <protection locked="0"/>
    </xf>
    <xf numFmtId="164" fontId="18" fillId="0" borderId="24" xfId="501" applyNumberFormat="1" applyFont="1" applyBorder="1" applyAlignment="1" applyProtection="1">
      <alignment horizontal="justify" wrapText="1"/>
      <protection locked="0"/>
    </xf>
    <xf numFmtId="164" fontId="27" fillId="0" borderId="0" xfId="831" applyFont="1">
      <alignment/>
      <protection/>
    </xf>
    <xf numFmtId="165" fontId="26" fillId="0" borderId="20" xfId="596" applyNumberFormat="1" applyFont="1" applyBorder="1" applyProtection="1">
      <alignment horizontal="center"/>
      <protection locked="0"/>
    </xf>
    <xf numFmtId="164" fontId="21" fillId="4" borderId="24" xfId="831" applyFont="1" applyFill="1" applyBorder="1" applyAlignment="1">
      <alignment horizontal="center"/>
      <protection/>
    </xf>
    <xf numFmtId="166" fontId="25" fillId="4" borderId="24" xfId="831" applyNumberFormat="1" applyFont="1" applyFill="1" applyBorder="1" applyAlignment="1">
      <alignment shrinkToFit="1"/>
      <protection/>
    </xf>
    <xf numFmtId="164" fontId="19" fillId="0" borderId="24" xfId="831" applyFont="1" applyBorder="1" applyAlignment="1">
      <alignment horizontal="justify" wrapText="1"/>
      <protection/>
    </xf>
    <xf numFmtId="164" fontId="22" fillId="0" borderId="24" xfId="831" applyFont="1" applyBorder="1" applyAlignment="1">
      <alignment horizontal="center"/>
      <protection/>
    </xf>
    <xf numFmtId="164" fontId="22" fillId="0" borderId="24" xfId="832" applyFont="1" applyFill="1" applyBorder="1" applyAlignment="1">
      <alignment horizontal="justify" wrapText="1"/>
      <protection/>
    </xf>
    <xf numFmtId="166" fontId="22" fillId="0" borderId="24" xfId="831" applyNumberFormat="1" applyFont="1" applyBorder="1" applyAlignment="1">
      <alignment shrinkToFit="1"/>
      <protection/>
    </xf>
    <xf numFmtId="164" fontId="22" fillId="0" borderId="24" xfId="832" applyNumberFormat="1" applyFont="1" applyFill="1" applyBorder="1" applyAlignment="1">
      <alignment horizontal="justify" wrapText="1"/>
      <protection/>
    </xf>
    <xf numFmtId="165" fontId="28" fillId="0" borderId="24" xfId="590" applyNumberFormat="1" applyFont="1" applyBorder="1" applyProtection="1">
      <alignment horizontal="center"/>
      <protection/>
    </xf>
    <xf numFmtId="164" fontId="28" fillId="0" borderId="24" xfId="500" applyNumberFormat="1" applyFont="1" applyBorder="1" applyAlignment="1" applyProtection="1">
      <alignment wrapText="1"/>
      <protection/>
    </xf>
    <xf numFmtId="165" fontId="22" fillId="0" borderId="24" xfId="832" applyNumberFormat="1" applyFont="1" applyFill="1" applyBorder="1" applyAlignment="1">
      <alignment horizontal="center" shrinkToFit="1"/>
      <protection/>
    </xf>
    <xf numFmtId="166" fontId="21" fillId="0" borderId="24" xfId="831" applyNumberFormat="1" applyFont="1" applyBorder="1" applyAlignment="1">
      <alignment horizontal="right" shrinkToFit="1"/>
      <protection/>
    </xf>
    <xf numFmtId="164" fontId="29" fillId="0" borderId="24" xfId="832" applyFont="1" applyFill="1" applyBorder="1" applyAlignment="1">
      <alignment horizontal="justify" wrapText="1"/>
      <protection/>
    </xf>
    <xf numFmtId="164" fontId="16" fillId="0" borderId="24" xfId="831" applyFont="1" applyBorder="1" applyAlignment="1">
      <alignment horizontal="justify" wrapText="1"/>
      <protection/>
    </xf>
    <xf numFmtId="166" fontId="16" fillId="0" borderId="24" xfId="831" applyNumberFormat="1" applyFont="1" applyBorder="1" applyAlignment="1">
      <alignment shrinkToFit="1"/>
      <protection/>
    </xf>
    <xf numFmtId="164" fontId="0" fillId="0" borderId="0" xfId="831" applyFont="1">
      <alignment/>
      <protection/>
    </xf>
    <xf numFmtId="165" fontId="26" fillId="0" borderId="24" xfId="590" applyNumberFormat="1" applyFont="1" applyBorder="1" applyProtection="1">
      <alignment horizontal="center"/>
      <protection/>
    </xf>
    <xf numFmtId="164" fontId="26" fillId="0" borderId="24" xfId="500" applyNumberFormat="1" applyFont="1" applyBorder="1" applyAlignment="1" applyProtection="1">
      <alignment horizontal="justify" wrapText="1"/>
      <protection/>
    </xf>
    <xf numFmtId="166" fontId="20" fillId="0" borderId="24" xfId="831" applyNumberFormat="1" applyFont="1" applyBorder="1">
      <alignment/>
      <protection/>
    </xf>
    <xf numFmtId="164" fontId="28" fillId="0" borderId="24" xfId="500" applyNumberFormat="1" applyFont="1" applyBorder="1" applyAlignment="1" applyProtection="1">
      <alignment horizontal="justify" wrapText="1"/>
      <protection/>
    </xf>
    <xf numFmtId="166" fontId="21" fillId="0" borderId="24" xfId="831" applyNumberFormat="1" applyFont="1" applyBorder="1">
      <alignment/>
      <protection/>
    </xf>
    <xf numFmtId="165" fontId="29" fillId="0" borderId="24" xfId="832" applyNumberFormat="1" applyFont="1" applyFill="1" applyBorder="1" applyAlignment="1">
      <alignment horizontal="center" shrinkToFit="1"/>
      <protection/>
    </xf>
    <xf numFmtId="166" fontId="29" fillId="0" borderId="24" xfId="831" applyNumberFormat="1" applyFont="1" applyBorder="1" applyAlignment="1">
      <alignment shrinkToFit="1"/>
      <protection/>
    </xf>
    <xf numFmtId="169" fontId="29" fillId="0" borderId="24" xfId="831" applyNumberFormat="1" applyFont="1" applyBorder="1" applyAlignment="1">
      <alignment shrinkToFit="1"/>
      <protection/>
    </xf>
    <xf numFmtId="164" fontId="30" fillId="0" borderId="0" xfId="831" applyFont="1">
      <alignment/>
      <protection/>
    </xf>
    <xf numFmtId="164" fontId="21" fillId="0" borderId="54" xfId="831" applyFont="1" applyBorder="1" applyAlignment="1">
      <alignment horizontal="center"/>
      <protection/>
    </xf>
    <xf numFmtId="164" fontId="21" fillId="0" borderId="24" xfId="831" applyFont="1" applyBorder="1" applyAlignment="1">
      <alignment horizontal="justify" wrapText="1"/>
      <protection/>
    </xf>
    <xf numFmtId="164" fontId="25" fillId="0" borderId="54" xfId="831" applyFont="1" applyBorder="1" applyAlignment="1">
      <alignment horizontal="center"/>
      <protection/>
    </xf>
    <xf numFmtId="164" fontId="25" fillId="0" borderId="24" xfId="831" applyFont="1" applyBorder="1" applyAlignment="1">
      <alignment horizontal="justify" wrapText="1"/>
      <protection/>
    </xf>
    <xf numFmtId="164" fontId="20" fillId="0" borderId="54" xfId="831" applyFont="1" applyBorder="1" applyAlignment="1">
      <alignment horizontal="center"/>
      <protection/>
    </xf>
    <xf numFmtId="164" fontId="19" fillId="0" borderId="24" xfId="832" applyFont="1" applyFill="1" applyBorder="1" applyAlignment="1">
      <alignment horizontal="center"/>
      <protection/>
    </xf>
    <xf numFmtId="164" fontId="19" fillId="0" borderId="24" xfId="832" applyFont="1" applyBorder="1" applyAlignment="1">
      <alignment horizontal="justify" vertical="center" wrapText="1"/>
      <protection/>
    </xf>
    <xf numFmtId="164" fontId="19" fillId="0" borderId="24" xfId="832" applyFont="1" applyBorder="1" applyAlignment="1">
      <alignment horizontal="center"/>
      <protection/>
    </xf>
    <xf numFmtId="164" fontId="5" fillId="0" borderId="24" xfId="832" applyFont="1" applyBorder="1" applyAlignment="1">
      <alignment horizontal="center"/>
      <protection/>
    </xf>
    <xf numFmtId="164" fontId="16" fillId="0" borderId="24" xfId="832" applyFont="1" applyBorder="1" applyAlignment="1">
      <alignment horizontal="justify" vertical="center" wrapText="1"/>
      <protection/>
    </xf>
    <xf numFmtId="164" fontId="20" fillId="0" borderId="24" xfId="832" applyFont="1" applyBorder="1" applyAlignment="1">
      <alignment horizontal="center"/>
      <protection/>
    </xf>
    <xf numFmtId="164" fontId="20" fillId="0" borderId="24" xfId="832" applyFont="1" applyBorder="1" applyAlignment="1">
      <alignment horizontal="justify" wrapText="1"/>
      <protection/>
    </xf>
    <xf numFmtId="164" fontId="21" fillId="0" borderId="24" xfId="832" applyFont="1" applyBorder="1" applyAlignment="1">
      <alignment horizontal="center"/>
      <protection/>
    </xf>
    <xf numFmtId="164" fontId="21" fillId="0" borderId="24" xfId="832" applyFont="1" applyBorder="1" applyAlignment="1">
      <alignment horizontal="justify" vertical="center" wrapText="1"/>
      <protection/>
    </xf>
    <xf numFmtId="164" fontId="20" fillId="0" borderId="24" xfId="832" applyFont="1" applyBorder="1" applyAlignment="1">
      <alignment horizontal="justify" vertical="center" wrapText="1"/>
      <protection/>
    </xf>
    <xf numFmtId="165" fontId="16" fillId="0" borderId="54" xfId="832" applyNumberFormat="1" applyFont="1" applyFill="1" applyBorder="1" applyAlignment="1">
      <alignment horizontal="center" shrinkToFit="1"/>
      <protection/>
    </xf>
    <xf numFmtId="164" fontId="16" fillId="0" borderId="24" xfId="832" applyFont="1" applyFill="1" applyBorder="1" applyAlignment="1">
      <alignment horizontal="justify" wrapText="1"/>
      <protection/>
    </xf>
    <xf numFmtId="165" fontId="21" fillId="0" borderId="54" xfId="832" applyNumberFormat="1" applyFont="1" applyFill="1" applyBorder="1" applyAlignment="1">
      <alignment horizontal="center" shrinkToFit="1"/>
      <protection/>
    </xf>
    <xf numFmtId="165" fontId="20" fillId="0" borderId="54" xfId="832" applyNumberFormat="1" applyFont="1" applyFill="1" applyBorder="1" applyAlignment="1">
      <alignment horizontal="center" shrinkToFit="1"/>
      <protection/>
    </xf>
    <xf numFmtId="164" fontId="20" fillId="0" borderId="24" xfId="832" applyFont="1" applyFill="1" applyBorder="1" applyAlignment="1">
      <alignment wrapText="1"/>
      <protection/>
    </xf>
    <xf numFmtId="164" fontId="21" fillId="0" borderId="24" xfId="832" applyFont="1" applyFill="1" applyBorder="1" applyAlignment="1">
      <alignment wrapText="1"/>
      <protection/>
    </xf>
    <xf numFmtId="165" fontId="16" fillId="0" borderId="24" xfId="832" applyNumberFormat="1" applyFont="1" applyFill="1" applyBorder="1" applyAlignment="1">
      <alignment horizontal="center" shrinkToFit="1"/>
      <protection/>
    </xf>
    <xf numFmtId="164" fontId="28" fillId="0" borderId="24" xfId="832" applyFont="1" applyBorder="1" applyAlignment="1">
      <alignment horizontal="justify" wrapText="1"/>
      <protection/>
    </xf>
    <xf numFmtId="164" fontId="26" fillId="0" borderId="24" xfId="832" applyFont="1" applyBorder="1" applyAlignment="1">
      <alignment horizontal="justify" wrapText="1"/>
      <protection/>
    </xf>
    <xf numFmtId="164" fontId="29" fillId="0" borderId="24" xfId="831" applyFont="1" applyBorder="1" applyAlignment="1">
      <alignment horizontal="center"/>
      <protection/>
    </xf>
    <xf numFmtId="164" fontId="31" fillId="0" borderId="24" xfId="832" applyFont="1" applyBorder="1" applyAlignment="1">
      <alignment horizontal="justify" wrapText="1"/>
      <protection/>
    </xf>
    <xf numFmtId="164" fontId="32" fillId="0" borderId="0" xfId="831" applyFont="1">
      <alignment/>
      <protection/>
    </xf>
    <xf numFmtId="164" fontId="33" fillId="0" borderId="24" xfId="832" applyFont="1" applyBorder="1" applyAlignment="1">
      <alignment horizontal="justify" wrapText="1"/>
      <protection/>
    </xf>
    <xf numFmtId="164" fontId="34" fillId="0" borderId="24" xfId="832" applyFont="1" applyBorder="1" applyAlignment="1">
      <alignment horizontal="justify" wrapText="1"/>
      <protection/>
    </xf>
    <xf numFmtId="164" fontId="35" fillId="0" borderId="24" xfId="832" applyFont="1" applyBorder="1" applyAlignment="1">
      <alignment horizontal="justify" wrapText="1"/>
      <protection/>
    </xf>
    <xf numFmtId="166" fontId="22" fillId="0" borderId="1" xfId="831" applyNumberFormat="1" applyFont="1" applyBorder="1" applyAlignment="1">
      <alignment shrinkToFit="1"/>
      <protection/>
    </xf>
    <xf numFmtId="169" fontId="22" fillId="0" borderId="1" xfId="831" applyNumberFormat="1" applyFont="1" applyBorder="1" applyAlignment="1">
      <alignment shrinkToFit="1"/>
      <protection/>
    </xf>
    <xf numFmtId="164" fontId="19" fillId="0" borderId="24" xfId="832" applyFont="1" applyBorder="1">
      <alignment/>
      <protection/>
    </xf>
    <xf numFmtId="164" fontId="16" fillId="0" borderId="0" xfId="0" applyFont="1" applyAlignment="1">
      <alignment/>
    </xf>
    <xf numFmtId="164" fontId="17" fillId="0" borderId="24" xfId="0" applyFont="1" applyBorder="1" applyAlignment="1">
      <alignment horizontal="center" vertical="center" wrapText="1" readingOrder="1"/>
    </xf>
    <xf numFmtId="164" fontId="34" fillId="0" borderId="24" xfId="832" applyFont="1" applyBorder="1" applyAlignment="1">
      <alignment horizontal="center" vertical="center" wrapText="1"/>
      <protection/>
    </xf>
    <xf numFmtId="164" fontId="19" fillId="0" borderId="24" xfId="831" applyFont="1" applyBorder="1" applyAlignment="1">
      <alignment horizontal="center" vertical="center" wrapText="1"/>
      <protection/>
    </xf>
    <xf numFmtId="164" fontId="17" fillId="0" borderId="24" xfId="0" applyFont="1" applyBorder="1" applyAlignment="1">
      <alignment horizontal="justify" vertical="top" wrapText="1" readingOrder="1"/>
    </xf>
    <xf numFmtId="165" fontId="17" fillId="0" borderId="24" xfId="0" applyNumberFormat="1" applyFont="1" applyBorder="1" applyAlignment="1">
      <alignment horizontal="center" wrapText="1" readingOrder="1"/>
    </xf>
    <xf numFmtId="166" fontId="15" fillId="0" borderId="24" xfId="0" applyNumberFormat="1" applyFont="1" applyBorder="1" applyAlignment="1">
      <alignment shrinkToFit="1"/>
    </xf>
    <xf numFmtId="169" fontId="15" fillId="0" borderId="24" xfId="0" applyNumberFormat="1" applyFont="1" applyBorder="1" applyAlignment="1">
      <alignment shrinkToFit="1"/>
    </xf>
    <xf numFmtId="164" fontId="36" fillId="0" borderId="24" xfId="0" applyFont="1" applyBorder="1" applyAlignment="1">
      <alignment horizontal="justify" vertical="top" wrapText="1" readingOrder="1"/>
    </xf>
    <xf numFmtId="165" fontId="36" fillId="0" borderId="24" xfId="0" applyNumberFormat="1" applyFont="1" applyBorder="1" applyAlignment="1">
      <alignment horizontal="center" wrapText="1" readingOrder="1"/>
    </xf>
    <xf numFmtId="166" fontId="37" fillId="0" borderId="24" xfId="0" applyNumberFormat="1" applyFont="1" applyBorder="1" applyAlignment="1">
      <alignment shrinkToFit="1"/>
    </xf>
    <xf numFmtId="169" fontId="37" fillId="0" borderId="24" xfId="0" applyNumberFormat="1" applyFont="1" applyBorder="1" applyAlignment="1">
      <alignment shrinkToFit="1"/>
    </xf>
    <xf numFmtId="164" fontId="36" fillId="0" borderId="24" xfId="0" applyFont="1" applyBorder="1" applyAlignment="1">
      <alignment horizontal="justify" wrapText="1" readingOrder="1"/>
    </xf>
    <xf numFmtId="164" fontId="17" fillId="0" borderId="24" xfId="0" applyFont="1" applyBorder="1" applyAlignment="1">
      <alignment horizontal="left" wrapText="1" readingOrder="1"/>
    </xf>
    <xf numFmtId="164" fontId="17" fillId="0" borderId="24" xfId="0" applyFont="1" applyBorder="1" applyAlignment="1">
      <alignment wrapText="1" readingOrder="1"/>
    </xf>
    <xf numFmtId="164" fontId="17" fillId="0" borderId="53" xfId="785" applyNumberFormat="1" applyFont="1" applyBorder="1" applyProtection="1">
      <alignment horizontal="left" wrapText="1"/>
      <protection/>
    </xf>
    <xf numFmtId="164" fontId="15" fillId="0" borderId="3" xfId="0" applyFont="1" applyBorder="1" applyAlignment="1">
      <alignment shrinkToFit="1"/>
    </xf>
    <xf numFmtId="166" fontId="15" fillId="0" borderId="3" xfId="0" applyNumberFormat="1" applyFont="1" applyBorder="1" applyAlignment="1">
      <alignment shrinkToFit="1"/>
    </xf>
    <xf numFmtId="170" fontId="15" fillId="0" borderId="55" xfId="0" applyNumberFormat="1" applyFont="1" applyBorder="1" applyAlignment="1">
      <alignment shrinkToFit="1"/>
    </xf>
  </cellXfs>
  <cellStyles count="8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br 2" xfId="21"/>
    <cellStyle name="br 3" xfId="22"/>
    <cellStyle name="br 4" xfId="23"/>
    <cellStyle name="br 5" xfId="24"/>
    <cellStyle name="col" xfId="25"/>
    <cellStyle name="col 2" xfId="26"/>
    <cellStyle name="col 3" xfId="27"/>
    <cellStyle name="col 4" xfId="28"/>
    <cellStyle name="col 5" xfId="29"/>
    <cellStyle name="Normal_Расчет Пермь" xfId="30"/>
    <cellStyle name="style0" xfId="31"/>
    <cellStyle name="style0 2" xfId="32"/>
    <cellStyle name="style0 3" xfId="33"/>
    <cellStyle name="style0 4" xfId="34"/>
    <cellStyle name="style0 5" xfId="35"/>
    <cellStyle name="td" xfId="36"/>
    <cellStyle name="td 2" xfId="37"/>
    <cellStyle name="td 3" xfId="38"/>
    <cellStyle name="td 4" xfId="39"/>
    <cellStyle name="td 5" xfId="40"/>
    <cellStyle name="tr" xfId="41"/>
    <cellStyle name="tr 2" xfId="42"/>
    <cellStyle name="tr 3" xfId="43"/>
    <cellStyle name="tr 4" xfId="44"/>
    <cellStyle name="tr 5" xfId="45"/>
    <cellStyle name="xl100" xfId="46"/>
    <cellStyle name="xl100 2" xfId="47"/>
    <cellStyle name="xl100 3" xfId="48"/>
    <cellStyle name="xl100 4" xfId="49"/>
    <cellStyle name="xl100 5" xfId="50"/>
    <cellStyle name="xl101" xfId="51"/>
    <cellStyle name="xl101 2" xfId="52"/>
    <cellStyle name="xl101 3" xfId="53"/>
    <cellStyle name="xl101 4" xfId="54"/>
    <cellStyle name="xl101 5" xfId="55"/>
    <cellStyle name="xl102" xfId="56"/>
    <cellStyle name="xl102 2" xfId="57"/>
    <cellStyle name="xl102 3" xfId="58"/>
    <cellStyle name="xl102 4" xfId="59"/>
    <cellStyle name="xl102 5" xfId="60"/>
    <cellStyle name="xl103" xfId="61"/>
    <cellStyle name="xl103 2" xfId="62"/>
    <cellStyle name="xl103 3" xfId="63"/>
    <cellStyle name="xl103 4" xfId="64"/>
    <cellStyle name="xl103 5" xfId="65"/>
    <cellStyle name="xl104" xfId="66"/>
    <cellStyle name="xl104 2" xfId="67"/>
    <cellStyle name="xl104 3" xfId="68"/>
    <cellStyle name="xl104 4" xfId="69"/>
    <cellStyle name="xl104 5" xfId="70"/>
    <cellStyle name="xl105" xfId="71"/>
    <cellStyle name="xl105 2" xfId="72"/>
    <cellStyle name="xl105 3" xfId="73"/>
    <cellStyle name="xl105 4" xfId="74"/>
    <cellStyle name="xl105 5" xfId="75"/>
    <cellStyle name="xl106" xfId="76"/>
    <cellStyle name="xl106 2" xfId="77"/>
    <cellStyle name="xl106 3" xfId="78"/>
    <cellStyle name="xl106 4" xfId="79"/>
    <cellStyle name="xl106 5" xfId="80"/>
    <cellStyle name="xl107" xfId="81"/>
    <cellStyle name="xl107 2" xfId="82"/>
    <cellStyle name="xl107 3" xfId="83"/>
    <cellStyle name="xl107 4" xfId="84"/>
    <cellStyle name="xl107 5" xfId="85"/>
    <cellStyle name="xl108" xfId="86"/>
    <cellStyle name="xl108 2" xfId="87"/>
    <cellStyle name="xl108 3" xfId="88"/>
    <cellStyle name="xl108 4" xfId="89"/>
    <cellStyle name="xl108 5" xfId="90"/>
    <cellStyle name="xl109" xfId="91"/>
    <cellStyle name="xl109 2" xfId="92"/>
    <cellStyle name="xl109 3" xfId="93"/>
    <cellStyle name="xl109 4" xfId="94"/>
    <cellStyle name="xl109 5" xfId="95"/>
    <cellStyle name="xl110" xfId="96"/>
    <cellStyle name="xl110 2" xfId="97"/>
    <cellStyle name="xl110 3" xfId="98"/>
    <cellStyle name="xl110 4" xfId="99"/>
    <cellStyle name="xl110 5" xfId="100"/>
    <cellStyle name="xl111" xfId="101"/>
    <cellStyle name="xl111 2" xfId="102"/>
    <cellStyle name="xl111 3" xfId="103"/>
    <cellStyle name="xl111 4" xfId="104"/>
    <cellStyle name="xl111 5" xfId="105"/>
    <cellStyle name="xl112" xfId="106"/>
    <cellStyle name="xl112 2" xfId="107"/>
    <cellStyle name="xl112 3" xfId="108"/>
    <cellStyle name="xl112 4" xfId="109"/>
    <cellStyle name="xl112 5" xfId="110"/>
    <cellStyle name="xl113" xfId="111"/>
    <cellStyle name="xl113 2" xfId="112"/>
    <cellStyle name="xl113 3" xfId="113"/>
    <cellStyle name="xl113 4" xfId="114"/>
    <cellStyle name="xl113 5" xfId="115"/>
    <cellStyle name="xl114" xfId="116"/>
    <cellStyle name="xl114 2" xfId="117"/>
    <cellStyle name="xl114 3" xfId="118"/>
    <cellStyle name="xl114 4" xfId="119"/>
    <cellStyle name="xl114 5" xfId="120"/>
    <cellStyle name="xl115" xfId="121"/>
    <cellStyle name="xl115 2" xfId="122"/>
    <cellStyle name="xl115 3" xfId="123"/>
    <cellStyle name="xl115 4" xfId="124"/>
    <cellStyle name="xl115 5" xfId="125"/>
    <cellStyle name="xl116" xfId="126"/>
    <cellStyle name="xl116 2" xfId="127"/>
    <cellStyle name="xl116 3" xfId="128"/>
    <cellStyle name="xl116 4" xfId="129"/>
    <cellStyle name="xl116 5" xfId="130"/>
    <cellStyle name="xl117" xfId="131"/>
    <cellStyle name="xl117 2" xfId="132"/>
    <cellStyle name="xl117 3" xfId="133"/>
    <cellStyle name="xl117 4" xfId="134"/>
    <cellStyle name="xl117 5" xfId="135"/>
    <cellStyle name="xl118" xfId="136"/>
    <cellStyle name="xl118 2" xfId="137"/>
    <cellStyle name="xl118 3" xfId="138"/>
    <cellStyle name="xl118 4" xfId="139"/>
    <cellStyle name="xl118 5" xfId="140"/>
    <cellStyle name="xl119" xfId="141"/>
    <cellStyle name="xl119 2" xfId="142"/>
    <cellStyle name="xl119 3" xfId="143"/>
    <cellStyle name="xl119 4" xfId="144"/>
    <cellStyle name="xl119 5" xfId="145"/>
    <cellStyle name="xl120" xfId="146"/>
    <cellStyle name="xl120 2" xfId="147"/>
    <cellStyle name="xl120 3" xfId="148"/>
    <cellStyle name="xl120 4" xfId="149"/>
    <cellStyle name="xl120 5" xfId="150"/>
    <cellStyle name="xl121" xfId="151"/>
    <cellStyle name="xl121 2" xfId="152"/>
    <cellStyle name="xl121 3" xfId="153"/>
    <cellStyle name="xl121 4" xfId="154"/>
    <cellStyle name="xl121 5" xfId="155"/>
    <cellStyle name="xl122" xfId="156"/>
    <cellStyle name="xl122 2" xfId="157"/>
    <cellStyle name="xl122 3" xfId="158"/>
    <cellStyle name="xl122 4" xfId="159"/>
    <cellStyle name="xl122 5" xfId="160"/>
    <cellStyle name="xl123" xfId="161"/>
    <cellStyle name="xl123 2" xfId="162"/>
    <cellStyle name="xl123 3" xfId="163"/>
    <cellStyle name="xl123 4" xfId="164"/>
    <cellStyle name="xl123 5" xfId="165"/>
    <cellStyle name="xl124" xfId="166"/>
    <cellStyle name="xl124 2" xfId="167"/>
    <cellStyle name="xl124 3" xfId="168"/>
    <cellStyle name="xl124 4" xfId="169"/>
    <cellStyle name="xl124 5" xfId="170"/>
    <cellStyle name="xl125" xfId="171"/>
    <cellStyle name="xl125 2" xfId="172"/>
    <cellStyle name="xl125 3" xfId="173"/>
    <cellStyle name="xl125 4" xfId="174"/>
    <cellStyle name="xl125 5" xfId="175"/>
    <cellStyle name="xl126" xfId="176"/>
    <cellStyle name="xl126 2" xfId="177"/>
    <cellStyle name="xl126 3" xfId="178"/>
    <cellStyle name="xl126 4" xfId="179"/>
    <cellStyle name="xl126 5" xfId="180"/>
    <cellStyle name="xl127" xfId="181"/>
    <cellStyle name="xl127 2" xfId="182"/>
    <cellStyle name="xl127 3" xfId="183"/>
    <cellStyle name="xl127 4" xfId="184"/>
    <cellStyle name="xl127 5" xfId="185"/>
    <cellStyle name="xl128" xfId="186"/>
    <cellStyle name="xl128 2" xfId="187"/>
    <cellStyle name="xl128 3" xfId="188"/>
    <cellStyle name="xl128 4" xfId="189"/>
    <cellStyle name="xl128 5" xfId="190"/>
    <cellStyle name="xl129" xfId="191"/>
    <cellStyle name="xl129 2" xfId="192"/>
    <cellStyle name="xl129 3" xfId="193"/>
    <cellStyle name="xl129 4" xfId="194"/>
    <cellStyle name="xl129 5" xfId="195"/>
    <cellStyle name="xl130" xfId="196"/>
    <cellStyle name="xl130 2" xfId="197"/>
    <cellStyle name="xl130 3" xfId="198"/>
    <cellStyle name="xl130 4" xfId="199"/>
    <cellStyle name="xl130 5" xfId="200"/>
    <cellStyle name="xl131" xfId="201"/>
    <cellStyle name="xl131 2" xfId="202"/>
    <cellStyle name="xl131 3" xfId="203"/>
    <cellStyle name="xl131 4" xfId="204"/>
    <cellStyle name="xl131 5" xfId="205"/>
    <cellStyle name="xl132" xfId="206"/>
    <cellStyle name="xl132 2" xfId="207"/>
    <cellStyle name="xl132 3" xfId="208"/>
    <cellStyle name="xl132 4" xfId="209"/>
    <cellStyle name="xl132 5" xfId="210"/>
    <cellStyle name="xl133" xfId="211"/>
    <cellStyle name="xl133 2" xfId="212"/>
    <cellStyle name="xl133 3" xfId="213"/>
    <cellStyle name="xl133 4" xfId="214"/>
    <cellStyle name="xl133 5" xfId="215"/>
    <cellStyle name="xl134" xfId="216"/>
    <cellStyle name="xl134 2" xfId="217"/>
    <cellStyle name="xl134 3" xfId="218"/>
    <cellStyle name="xl134 4" xfId="219"/>
    <cellStyle name="xl134 5" xfId="220"/>
    <cellStyle name="xl135" xfId="221"/>
    <cellStyle name="xl135 2" xfId="222"/>
    <cellStyle name="xl135 3" xfId="223"/>
    <cellStyle name="xl135 4" xfId="224"/>
    <cellStyle name="xl135 5" xfId="225"/>
    <cellStyle name="xl136" xfId="226"/>
    <cellStyle name="xl136 2" xfId="227"/>
    <cellStyle name="xl136 3" xfId="228"/>
    <cellStyle name="xl136 4" xfId="229"/>
    <cellStyle name="xl136 5" xfId="230"/>
    <cellStyle name="xl137" xfId="231"/>
    <cellStyle name="xl137 2" xfId="232"/>
    <cellStyle name="xl137 3" xfId="233"/>
    <cellStyle name="xl137 4" xfId="234"/>
    <cellStyle name="xl137 5" xfId="235"/>
    <cellStyle name="xl138" xfId="236"/>
    <cellStyle name="xl138 2" xfId="237"/>
    <cellStyle name="xl138 3" xfId="238"/>
    <cellStyle name="xl138 4" xfId="239"/>
    <cellStyle name="xl138 5" xfId="240"/>
    <cellStyle name="xl139" xfId="241"/>
    <cellStyle name="xl139 2" xfId="242"/>
    <cellStyle name="xl139 3" xfId="243"/>
    <cellStyle name="xl139 4" xfId="244"/>
    <cellStyle name="xl139 5" xfId="245"/>
    <cellStyle name="xl140" xfId="246"/>
    <cellStyle name="xl140 2" xfId="247"/>
    <cellStyle name="xl140 3" xfId="248"/>
    <cellStyle name="xl140 4" xfId="249"/>
    <cellStyle name="xl140 5" xfId="250"/>
    <cellStyle name="xl141" xfId="251"/>
    <cellStyle name="xl141 2" xfId="252"/>
    <cellStyle name="xl141 3" xfId="253"/>
    <cellStyle name="xl141 4" xfId="254"/>
    <cellStyle name="xl141 5" xfId="255"/>
    <cellStyle name="xl142" xfId="256"/>
    <cellStyle name="xl142 2" xfId="257"/>
    <cellStyle name="xl142 3" xfId="258"/>
    <cellStyle name="xl142 4" xfId="259"/>
    <cellStyle name="xl142 5" xfId="260"/>
    <cellStyle name="xl143" xfId="261"/>
    <cellStyle name="xl143 2" xfId="262"/>
    <cellStyle name="xl143 3" xfId="263"/>
    <cellStyle name="xl143 4" xfId="264"/>
    <cellStyle name="xl143 5" xfId="265"/>
    <cellStyle name="xl144" xfId="266"/>
    <cellStyle name="xl144 2" xfId="267"/>
    <cellStyle name="xl144 3" xfId="268"/>
    <cellStyle name="xl144 4" xfId="269"/>
    <cellStyle name="xl144 5" xfId="270"/>
    <cellStyle name="xl145" xfId="271"/>
    <cellStyle name="xl145 2" xfId="272"/>
    <cellStyle name="xl145 3" xfId="273"/>
    <cellStyle name="xl145 4" xfId="274"/>
    <cellStyle name="xl145 5" xfId="275"/>
    <cellStyle name="xl146" xfId="276"/>
    <cellStyle name="xl146 2" xfId="277"/>
    <cellStyle name="xl146 3" xfId="278"/>
    <cellStyle name="xl146 4" xfId="279"/>
    <cellStyle name="xl146 5" xfId="280"/>
    <cellStyle name="xl147" xfId="281"/>
    <cellStyle name="xl147 2" xfId="282"/>
    <cellStyle name="xl147 3" xfId="283"/>
    <cellStyle name="xl147 4" xfId="284"/>
    <cellStyle name="xl147 5" xfId="285"/>
    <cellStyle name="xl148" xfId="286"/>
    <cellStyle name="xl148 2" xfId="287"/>
    <cellStyle name="xl148 3" xfId="288"/>
    <cellStyle name="xl148 4" xfId="289"/>
    <cellStyle name="xl148 5" xfId="290"/>
    <cellStyle name="xl149" xfId="291"/>
    <cellStyle name="xl149 2" xfId="292"/>
    <cellStyle name="xl149 3" xfId="293"/>
    <cellStyle name="xl149 4" xfId="294"/>
    <cellStyle name="xl149 5" xfId="295"/>
    <cellStyle name="xl150" xfId="296"/>
    <cellStyle name="xl150 2" xfId="297"/>
    <cellStyle name="xl150 3" xfId="298"/>
    <cellStyle name="xl150 4" xfId="299"/>
    <cellStyle name="xl150 5" xfId="300"/>
    <cellStyle name="xl151" xfId="301"/>
    <cellStyle name="xl151 2" xfId="302"/>
    <cellStyle name="xl151 3" xfId="303"/>
    <cellStyle name="xl151 4" xfId="304"/>
    <cellStyle name="xl151 5" xfId="305"/>
    <cellStyle name="xl152" xfId="306"/>
    <cellStyle name="xl152 2" xfId="307"/>
    <cellStyle name="xl152 3" xfId="308"/>
    <cellStyle name="xl152 4" xfId="309"/>
    <cellStyle name="xl152 5" xfId="310"/>
    <cellStyle name="xl153" xfId="311"/>
    <cellStyle name="xl153 2" xfId="312"/>
    <cellStyle name="xl153 3" xfId="313"/>
    <cellStyle name="xl153 4" xfId="314"/>
    <cellStyle name="xl153 5" xfId="315"/>
    <cellStyle name="xl154" xfId="316"/>
    <cellStyle name="xl154 2" xfId="317"/>
    <cellStyle name="xl154 3" xfId="318"/>
    <cellStyle name="xl154 4" xfId="319"/>
    <cellStyle name="xl154 5" xfId="320"/>
    <cellStyle name="xl155" xfId="321"/>
    <cellStyle name="xl155 2" xfId="322"/>
    <cellStyle name="xl155 3" xfId="323"/>
    <cellStyle name="xl155 4" xfId="324"/>
    <cellStyle name="xl155 5" xfId="325"/>
    <cellStyle name="xl156" xfId="326"/>
    <cellStyle name="xl156 2" xfId="327"/>
    <cellStyle name="xl156 3" xfId="328"/>
    <cellStyle name="xl156 4" xfId="329"/>
    <cellStyle name="xl156 5" xfId="330"/>
    <cellStyle name="xl157" xfId="331"/>
    <cellStyle name="xl157 2" xfId="332"/>
    <cellStyle name="xl157 3" xfId="333"/>
    <cellStyle name="xl157 4" xfId="334"/>
    <cellStyle name="xl157 5" xfId="335"/>
    <cellStyle name="xl158" xfId="336"/>
    <cellStyle name="xl158 2" xfId="337"/>
    <cellStyle name="xl158 3" xfId="338"/>
    <cellStyle name="xl158 4" xfId="339"/>
    <cellStyle name="xl158 5" xfId="340"/>
    <cellStyle name="xl159" xfId="341"/>
    <cellStyle name="xl159 2" xfId="342"/>
    <cellStyle name="xl159 3" xfId="343"/>
    <cellStyle name="xl159 4" xfId="344"/>
    <cellStyle name="xl159 5" xfId="345"/>
    <cellStyle name="xl160" xfId="346"/>
    <cellStyle name="xl160 2" xfId="347"/>
    <cellStyle name="xl160 3" xfId="348"/>
    <cellStyle name="xl160 4" xfId="349"/>
    <cellStyle name="xl160 5" xfId="350"/>
    <cellStyle name="xl161" xfId="351"/>
    <cellStyle name="xl161 2" xfId="352"/>
    <cellStyle name="xl161 3" xfId="353"/>
    <cellStyle name="xl161 4" xfId="354"/>
    <cellStyle name="xl161 5" xfId="355"/>
    <cellStyle name="xl162" xfId="356"/>
    <cellStyle name="xl162 2" xfId="357"/>
    <cellStyle name="xl162 3" xfId="358"/>
    <cellStyle name="xl162 4" xfId="359"/>
    <cellStyle name="xl162 5" xfId="360"/>
    <cellStyle name="xl163" xfId="361"/>
    <cellStyle name="xl163 2" xfId="362"/>
    <cellStyle name="xl163 3" xfId="363"/>
    <cellStyle name="xl163 4" xfId="364"/>
    <cellStyle name="xl163 5" xfId="365"/>
    <cellStyle name="xl164" xfId="366"/>
    <cellStyle name="xl164 2" xfId="367"/>
    <cellStyle name="xl164 3" xfId="368"/>
    <cellStyle name="xl164 4" xfId="369"/>
    <cellStyle name="xl164 5" xfId="370"/>
    <cellStyle name="xl165" xfId="371"/>
    <cellStyle name="xl165 2" xfId="372"/>
    <cellStyle name="xl165 3" xfId="373"/>
    <cellStyle name="xl165 4" xfId="374"/>
    <cellStyle name="xl165 5" xfId="375"/>
    <cellStyle name="xl166" xfId="376"/>
    <cellStyle name="xl166 2" xfId="377"/>
    <cellStyle name="xl166 3" xfId="378"/>
    <cellStyle name="xl166 4" xfId="379"/>
    <cellStyle name="xl166 5" xfId="380"/>
    <cellStyle name="xl167" xfId="381"/>
    <cellStyle name="xl167 2" xfId="382"/>
    <cellStyle name="xl167 3" xfId="383"/>
    <cellStyle name="xl167 4" xfId="384"/>
    <cellStyle name="xl167 5" xfId="385"/>
    <cellStyle name="xl168" xfId="386"/>
    <cellStyle name="xl168 2" xfId="387"/>
    <cellStyle name="xl168 3" xfId="388"/>
    <cellStyle name="xl168 4" xfId="389"/>
    <cellStyle name="xl168 5" xfId="390"/>
    <cellStyle name="xl169" xfId="391"/>
    <cellStyle name="xl169 2" xfId="392"/>
    <cellStyle name="xl169 3" xfId="393"/>
    <cellStyle name="xl169 4" xfId="394"/>
    <cellStyle name="xl169 5" xfId="395"/>
    <cellStyle name="xl170" xfId="396"/>
    <cellStyle name="xl170 2" xfId="397"/>
    <cellStyle name="xl170 3" xfId="398"/>
    <cellStyle name="xl170 4" xfId="399"/>
    <cellStyle name="xl170 5" xfId="400"/>
    <cellStyle name="xl171" xfId="401"/>
    <cellStyle name="xl172" xfId="402"/>
    <cellStyle name="xl173" xfId="403"/>
    <cellStyle name="xl174" xfId="404"/>
    <cellStyle name="xl175" xfId="405"/>
    <cellStyle name="xl176" xfId="406"/>
    <cellStyle name="xl177" xfId="407"/>
    <cellStyle name="xl178" xfId="408"/>
    <cellStyle name="xl179" xfId="409"/>
    <cellStyle name="xl180" xfId="410"/>
    <cellStyle name="xl181" xfId="411"/>
    <cellStyle name="xl182" xfId="412"/>
    <cellStyle name="xl183" xfId="413"/>
    <cellStyle name="xl184" xfId="414"/>
    <cellStyle name="xl185" xfId="415"/>
    <cellStyle name="xl186" xfId="416"/>
    <cellStyle name="xl187" xfId="417"/>
    <cellStyle name="xl188" xfId="418"/>
    <cellStyle name="xl189" xfId="419"/>
    <cellStyle name="xl190" xfId="420"/>
    <cellStyle name="xl191" xfId="421"/>
    <cellStyle name="xl192" xfId="422"/>
    <cellStyle name="xl193" xfId="423"/>
    <cellStyle name="xl194" xfId="424"/>
    <cellStyle name="xl195" xfId="425"/>
    <cellStyle name="xl196" xfId="426"/>
    <cellStyle name="xl197" xfId="427"/>
    <cellStyle name="xl198" xfId="428"/>
    <cellStyle name="xl199" xfId="429"/>
    <cellStyle name="xl200" xfId="430"/>
    <cellStyle name="xl201" xfId="431"/>
    <cellStyle name="xl202" xfId="432"/>
    <cellStyle name="xl203" xfId="433"/>
    <cellStyle name="xl204" xfId="434"/>
    <cellStyle name="xl21" xfId="435"/>
    <cellStyle name="xl21 2" xfId="436"/>
    <cellStyle name="xl21 3" xfId="437"/>
    <cellStyle name="xl21 4" xfId="438"/>
    <cellStyle name="xl21 5" xfId="439"/>
    <cellStyle name="xl22" xfId="440"/>
    <cellStyle name="xl22 2" xfId="441"/>
    <cellStyle name="xl22 3" xfId="442"/>
    <cellStyle name="xl22 4" xfId="443"/>
    <cellStyle name="xl22 5" xfId="444"/>
    <cellStyle name="xl23" xfId="445"/>
    <cellStyle name="xl23 2" xfId="446"/>
    <cellStyle name="xl23 3" xfId="447"/>
    <cellStyle name="xl23 4" xfId="448"/>
    <cellStyle name="xl23 5" xfId="449"/>
    <cellStyle name="xl24" xfId="450"/>
    <cellStyle name="xl24 2" xfId="451"/>
    <cellStyle name="xl24 3" xfId="452"/>
    <cellStyle name="xl24 4" xfId="453"/>
    <cellStyle name="xl24 5" xfId="454"/>
    <cellStyle name="xl25" xfId="455"/>
    <cellStyle name="xl25 2" xfId="456"/>
    <cellStyle name="xl25 3" xfId="457"/>
    <cellStyle name="xl25 4" xfId="458"/>
    <cellStyle name="xl25 5" xfId="459"/>
    <cellStyle name="xl26" xfId="460"/>
    <cellStyle name="xl26 2" xfId="461"/>
    <cellStyle name="xl26 3" xfId="462"/>
    <cellStyle name="xl26 4" xfId="463"/>
    <cellStyle name="xl26 5" xfId="464"/>
    <cellStyle name="xl27" xfId="465"/>
    <cellStyle name="xl27 2" xfId="466"/>
    <cellStyle name="xl27 3" xfId="467"/>
    <cellStyle name="xl27 4" xfId="468"/>
    <cellStyle name="xl27 5" xfId="469"/>
    <cellStyle name="xl28" xfId="470"/>
    <cellStyle name="xl28 2" xfId="471"/>
    <cellStyle name="xl28 3" xfId="472"/>
    <cellStyle name="xl28 4" xfId="473"/>
    <cellStyle name="xl28 5" xfId="474"/>
    <cellStyle name="xl29" xfId="475"/>
    <cellStyle name="xl29 2" xfId="476"/>
    <cellStyle name="xl29 3" xfId="477"/>
    <cellStyle name="xl29 4" xfId="478"/>
    <cellStyle name="xl29 5" xfId="479"/>
    <cellStyle name="xl30" xfId="480"/>
    <cellStyle name="xl30 2" xfId="481"/>
    <cellStyle name="xl30 3" xfId="482"/>
    <cellStyle name="xl30 4" xfId="483"/>
    <cellStyle name="xl30 5" xfId="484"/>
    <cellStyle name="xl31" xfId="485"/>
    <cellStyle name="xl31 2" xfId="486"/>
    <cellStyle name="xl31 3" xfId="487"/>
    <cellStyle name="xl31 4" xfId="488"/>
    <cellStyle name="xl31 5" xfId="489"/>
    <cellStyle name="xl32" xfId="490"/>
    <cellStyle name="xl32 2" xfId="491"/>
    <cellStyle name="xl32 3" xfId="492"/>
    <cellStyle name="xl32 4" xfId="493"/>
    <cellStyle name="xl32 5" xfId="494"/>
    <cellStyle name="xl33" xfId="495"/>
    <cellStyle name="xl33 2" xfId="496"/>
    <cellStyle name="xl33 3" xfId="497"/>
    <cellStyle name="xl33 4" xfId="498"/>
    <cellStyle name="xl33 5" xfId="499"/>
    <cellStyle name="xl34" xfId="500"/>
    <cellStyle name="xl34 2" xfId="501"/>
    <cellStyle name="xl34 3" xfId="502"/>
    <cellStyle name="xl34 4" xfId="503"/>
    <cellStyle name="xl34 5" xfId="504"/>
    <cellStyle name="xl35" xfId="505"/>
    <cellStyle name="xl35 2" xfId="506"/>
    <cellStyle name="xl35 3" xfId="507"/>
    <cellStyle name="xl35 4" xfId="508"/>
    <cellStyle name="xl35 5" xfId="509"/>
    <cellStyle name="xl36" xfId="510"/>
    <cellStyle name="xl36 2" xfId="511"/>
    <cellStyle name="xl36 3" xfId="512"/>
    <cellStyle name="xl36 4" xfId="513"/>
    <cellStyle name="xl36 5" xfId="514"/>
    <cellStyle name="xl37" xfId="515"/>
    <cellStyle name="xl37 2" xfId="516"/>
    <cellStyle name="xl37 3" xfId="517"/>
    <cellStyle name="xl37 4" xfId="518"/>
    <cellStyle name="xl37 5" xfId="519"/>
    <cellStyle name="xl38" xfId="520"/>
    <cellStyle name="xl38 2" xfId="521"/>
    <cellStyle name="xl38 3" xfId="522"/>
    <cellStyle name="xl38 4" xfId="523"/>
    <cellStyle name="xl38 5" xfId="524"/>
    <cellStyle name="xl39" xfId="525"/>
    <cellStyle name="xl39 2" xfId="526"/>
    <cellStyle name="xl39 3" xfId="527"/>
    <cellStyle name="xl39 4" xfId="528"/>
    <cellStyle name="xl39 5" xfId="529"/>
    <cellStyle name="xl40" xfId="530"/>
    <cellStyle name="xl40 2" xfId="531"/>
    <cellStyle name="xl40 3" xfId="532"/>
    <cellStyle name="xl40 4" xfId="533"/>
    <cellStyle name="xl40 5" xfId="534"/>
    <cellStyle name="xl41" xfId="535"/>
    <cellStyle name="xl41 2" xfId="536"/>
    <cellStyle name="xl41 3" xfId="537"/>
    <cellStyle name="xl41 4" xfId="538"/>
    <cellStyle name="xl41 5" xfId="539"/>
    <cellStyle name="xl42" xfId="540"/>
    <cellStyle name="xl42 2" xfId="541"/>
    <cellStyle name="xl42 3" xfId="542"/>
    <cellStyle name="xl42 4" xfId="543"/>
    <cellStyle name="xl42 5" xfId="544"/>
    <cellStyle name="xl43" xfId="545"/>
    <cellStyle name="xl43 2" xfId="546"/>
    <cellStyle name="xl43 3" xfId="547"/>
    <cellStyle name="xl43 4" xfId="548"/>
    <cellStyle name="xl43 5" xfId="549"/>
    <cellStyle name="xl44" xfId="550"/>
    <cellStyle name="xl44 2" xfId="551"/>
    <cellStyle name="xl44 3" xfId="552"/>
    <cellStyle name="xl44 4" xfId="553"/>
    <cellStyle name="xl44 5" xfId="554"/>
    <cellStyle name="xl45" xfId="555"/>
    <cellStyle name="xl45 2" xfId="556"/>
    <cellStyle name="xl45 3" xfId="557"/>
    <cellStyle name="xl45 4" xfId="558"/>
    <cellStyle name="xl45 5" xfId="559"/>
    <cellStyle name="xl46" xfId="560"/>
    <cellStyle name="xl46 2" xfId="561"/>
    <cellStyle name="xl46 3" xfId="562"/>
    <cellStyle name="xl46 4" xfId="563"/>
    <cellStyle name="xl46 5" xfId="564"/>
    <cellStyle name="xl47" xfId="565"/>
    <cellStyle name="xl47 2" xfId="566"/>
    <cellStyle name="xl47 3" xfId="567"/>
    <cellStyle name="xl47 4" xfId="568"/>
    <cellStyle name="xl47 5" xfId="569"/>
    <cellStyle name="xl48" xfId="570"/>
    <cellStyle name="xl48 2" xfId="571"/>
    <cellStyle name="xl48 3" xfId="572"/>
    <cellStyle name="xl48 4" xfId="573"/>
    <cellStyle name="xl48 5" xfId="574"/>
    <cellStyle name="xl49" xfId="575"/>
    <cellStyle name="xl49 2" xfId="576"/>
    <cellStyle name="xl49 3" xfId="577"/>
    <cellStyle name="xl49 4" xfId="578"/>
    <cellStyle name="xl49 5" xfId="579"/>
    <cellStyle name="xl50" xfId="580"/>
    <cellStyle name="xl50 2" xfId="581"/>
    <cellStyle name="xl50 3" xfId="582"/>
    <cellStyle name="xl50 4" xfId="583"/>
    <cellStyle name="xl50 5" xfId="584"/>
    <cellStyle name="xl51" xfId="585"/>
    <cellStyle name="xl51 2" xfId="586"/>
    <cellStyle name="xl51 3" xfId="587"/>
    <cellStyle name="xl51 4" xfId="588"/>
    <cellStyle name="xl51 5" xfId="589"/>
    <cellStyle name="xl52" xfId="590"/>
    <cellStyle name="xl52 2" xfId="591"/>
    <cellStyle name="xl52 3" xfId="592"/>
    <cellStyle name="xl52 4" xfId="593"/>
    <cellStyle name="xl52 5" xfId="594"/>
    <cellStyle name="xl53" xfId="595"/>
    <cellStyle name="xl53 2" xfId="596"/>
    <cellStyle name="xl53 3" xfId="597"/>
    <cellStyle name="xl53 4" xfId="598"/>
    <cellStyle name="xl53 5" xfId="599"/>
    <cellStyle name="xl54" xfId="600"/>
    <cellStyle name="xl54 2" xfId="601"/>
    <cellStyle name="xl54 3" xfId="602"/>
    <cellStyle name="xl54 4" xfId="603"/>
    <cellStyle name="xl54 5" xfId="604"/>
    <cellStyle name="xl55" xfId="605"/>
    <cellStyle name="xl55 2" xfId="606"/>
    <cellStyle name="xl55 3" xfId="607"/>
    <cellStyle name="xl55 4" xfId="608"/>
    <cellStyle name="xl55 5" xfId="609"/>
    <cellStyle name="xl56" xfId="610"/>
    <cellStyle name="xl56 2" xfId="611"/>
    <cellStyle name="xl56 3" xfId="612"/>
    <cellStyle name="xl56 4" xfId="613"/>
    <cellStyle name="xl56 5" xfId="614"/>
    <cellStyle name="xl57" xfId="615"/>
    <cellStyle name="xl57 2" xfId="616"/>
    <cellStyle name="xl57 3" xfId="617"/>
    <cellStyle name="xl57 4" xfId="618"/>
    <cellStyle name="xl57 5" xfId="619"/>
    <cellStyle name="xl58" xfId="620"/>
    <cellStyle name="xl58 2" xfId="621"/>
    <cellStyle name="xl58 3" xfId="622"/>
    <cellStyle name="xl58 4" xfId="623"/>
    <cellStyle name="xl58 5" xfId="624"/>
    <cellStyle name="xl59" xfId="625"/>
    <cellStyle name="xl59 2" xfId="626"/>
    <cellStyle name="xl59 3" xfId="627"/>
    <cellStyle name="xl59 4" xfId="628"/>
    <cellStyle name="xl59 5" xfId="629"/>
    <cellStyle name="xl60" xfId="630"/>
    <cellStyle name="xl60 2" xfId="631"/>
    <cellStyle name="xl60 3" xfId="632"/>
    <cellStyle name="xl60 4" xfId="633"/>
    <cellStyle name="xl60 5" xfId="634"/>
    <cellStyle name="xl61" xfId="635"/>
    <cellStyle name="xl61 2" xfId="636"/>
    <cellStyle name="xl61 3" xfId="637"/>
    <cellStyle name="xl61 4" xfId="638"/>
    <cellStyle name="xl61 5" xfId="639"/>
    <cellStyle name="xl62" xfId="640"/>
    <cellStyle name="xl62 2" xfId="641"/>
    <cellStyle name="xl62 3" xfId="642"/>
    <cellStyle name="xl62 4" xfId="643"/>
    <cellStyle name="xl62 5" xfId="644"/>
    <cellStyle name="xl63" xfId="645"/>
    <cellStyle name="xl63 2" xfId="646"/>
    <cellStyle name="xl63 3" xfId="647"/>
    <cellStyle name="xl63 4" xfId="648"/>
    <cellStyle name="xl63 5" xfId="649"/>
    <cellStyle name="xl64" xfId="650"/>
    <cellStyle name="xl64 2" xfId="651"/>
    <cellStyle name="xl64 3" xfId="652"/>
    <cellStyle name="xl64 4" xfId="653"/>
    <cellStyle name="xl64 5" xfId="654"/>
    <cellStyle name="xl65" xfId="655"/>
    <cellStyle name="xl65 2" xfId="656"/>
    <cellStyle name="xl65 3" xfId="657"/>
    <cellStyle name="xl65 4" xfId="658"/>
    <cellStyle name="xl65 5" xfId="659"/>
    <cellStyle name="xl66" xfId="660"/>
    <cellStyle name="xl66 2" xfId="661"/>
    <cellStyle name="xl66 3" xfId="662"/>
    <cellStyle name="xl66 4" xfId="663"/>
    <cellStyle name="xl66 5" xfId="664"/>
    <cellStyle name="xl67" xfId="665"/>
    <cellStyle name="xl67 2" xfId="666"/>
    <cellStyle name="xl67 3" xfId="667"/>
    <cellStyle name="xl67 4" xfId="668"/>
    <cellStyle name="xl67 5" xfId="669"/>
    <cellStyle name="xl68" xfId="670"/>
    <cellStyle name="xl68 2" xfId="671"/>
    <cellStyle name="xl68 3" xfId="672"/>
    <cellStyle name="xl68 4" xfId="673"/>
    <cellStyle name="xl68 5" xfId="674"/>
    <cellStyle name="xl69" xfId="675"/>
    <cellStyle name="xl69 2" xfId="676"/>
    <cellStyle name="xl69 3" xfId="677"/>
    <cellStyle name="xl69 4" xfId="678"/>
    <cellStyle name="xl69 5" xfId="679"/>
    <cellStyle name="xl70" xfId="680"/>
    <cellStyle name="xl70 2" xfId="681"/>
    <cellStyle name="xl70 3" xfId="682"/>
    <cellStyle name="xl70 4" xfId="683"/>
    <cellStyle name="xl70 5" xfId="684"/>
    <cellStyle name="xl71" xfId="685"/>
    <cellStyle name="xl71 2" xfId="686"/>
    <cellStyle name="xl71 3" xfId="687"/>
    <cellStyle name="xl71 4" xfId="688"/>
    <cellStyle name="xl71 5" xfId="689"/>
    <cellStyle name="xl72" xfId="690"/>
    <cellStyle name="xl72 2" xfId="691"/>
    <cellStyle name="xl72 3" xfId="692"/>
    <cellStyle name="xl72 4" xfId="693"/>
    <cellStyle name="xl72 5" xfId="694"/>
    <cellStyle name="xl73" xfId="695"/>
    <cellStyle name="xl73 2" xfId="696"/>
    <cellStyle name="xl73 3" xfId="697"/>
    <cellStyle name="xl73 4" xfId="698"/>
    <cellStyle name="xl73 5" xfId="699"/>
    <cellStyle name="xl74" xfId="700"/>
    <cellStyle name="xl74 2" xfId="701"/>
    <cellStyle name="xl74 3" xfId="702"/>
    <cellStyle name="xl74 4" xfId="703"/>
    <cellStyle name="xl74 5" xfId="704"/>
    <cellStyle name="xl75" xfId="705"/>
    <cellStyle name="xl75 2" xfId="706"/>
    <cellStyle name="xl75 3" xfId="707"/>
    <cellStyle name="xl75 4" xfId="708"/>
    <cellStyle name="xl75 5" xfId="709"/>
    <cellStyle name="xl76" xfId="710"/>
    <cellStyle name="xl76 2" xfId="711"/>
    <cellStyle name="xl76 3" xfId="712"/>
    <cellStyle name="xl76 4" xfId="713"/>
    <cellStyle name="xl76 5" xfId="714"/>
    <cellStyle name="xl77" xfId="715"/>
    <cellStyle name="xl77 2" xfId="716"/>
    <cellStyle name="xl77 3" xfId="717"/>
    <cellStyle name="xl77 4" xfId="718"/>
    <cellStyle name="xl77 5" xfId="719"/>
    <cellStyle name="xl78" xfId="720"/>
    <cellStyle name="xl78 2" xfId="721"/>
    <cellStyle name="xl78 3" xfId="722"/>
    <cellStyle name="xl78 4" xfId="723"/>
    <cellStyle name="xl78 5" xfId="724"/>
    <cellStyle name="xl79" xfId="725"/>
    <cellStyle name="xl79 2" xfId="726"/>
    <cellStyle name="xl79 3" xfId="727"/>
    <cellStyle name="xl79 4" xfId="728"/>
    <cellStyle name="xl79 5" xfId="729"/>
    <cellStyle name="xl80" xfId="730"/>
    <cellStyle name="xl80 2" xfId="731"/>
    <cellStyle name="xl80 3" xfId="732"/>
    <cellStyle name="xl80 4" xfId="733"/>
    <cellStyle name="xl80 5" xfId="734"/>
    <cellStyle name="xl81" xfId="735"/>
    <cellStyle name="xl81 2" xfId="736"/>
    <cellStyle name="xl81 3" xfId="737"/>
    <cellStyle name="xl81 4" xfId="738"/>
    <cellStyle name="xl81 5" xfId="739"/>
    <cellStyle name="xl82" xfId="740"/>
    <cellStyle name="xl82 2" xfId="741"/>
    <cellStyle name="xl82 3" xfId="742"/>
    <cellStyle name="xl82 4" xfId="743"/>
    <cellStyle name="xl82 5" xfId="744"/>
    <cellStyle name="xl83" xfId="745"/>
    <cellStyle name="xl83 2" xfId="746"/>
    <cellStyle name="xl83 3" xfId="747"/>
    <cellStyle name="xl83 4" xfId="748"/>
    <cellStyle name="xl83 5" xfId="749"/>
    <cellStyle name="xl84" xfId="750"/>
    <cellStyle name="xl84 2" xfId="751"/>
    <cellStyle name="xl84 3" xfId="752"/>
    <cellStyle name="xl84 4" xfId="753"/>
    <cellStyle name="xl84 5" xfId="754"/>
    <cellStyle name="xl85" xfId="755"/>
    <cellStyle name="xl85 2" xfId="756"/>
    <cellStyle name="xl85 3" xfId="757"/>
    <cellStyle name="xl85 4" xfId="758"/>
    <cellStyle name="xl85 5" xfId="759"/>
    <cellStyle name="xl86" xfId="760"/>
    <cellStyle name="xl86 2" xfId="761"/>
    <cellStyle name="xl86 3" xfId="762"/>
    <cellStyle name="xl86 4" xfId="763"/>
    <cellStyle name="xl86 5" xfId="764"/>
    <cellStyle name="xl87" xfId="765"/>
    <cellStyle name="xl87 2" xfId="766"/>
    <cellStyle name="xl87 3" xfId="767"/>
    <cellStyle name="xl87 4" xfId="768"/>
    <cellStyle name="xl87 5" xfId="769"/>
    <cellStyle name="xl88" xfId="770"/>
    <cellStyle name="xl88 2" xfId="771"/>
    <cellStyle name="xl88 3" xfId="772"/>
    <cellStyle name="xl88 4" xfId="773"/>
    <cellStyle name="xl88 5" xfId="774"/>
    <cellStyle name="xl89" xfId="775"/>
    <cellStyle name="xl89 2" xfId="776"/>
    <cellStyle name="xl89 3" xfId="777"/>
    <cellStyle name="xl89 4" xfId="778"/>
    <cellStyle name="xl89 5" xfId="779"/>
    <cellStyle name="xl90" xfId="780"/>
    <cellStyle name="xl90 2" xfId="781"/>
    <cellStyle name="xl90 3" xfId="782"/>
    <cellStyle name="xl90 4" xfId="783"/>
    <cellStyle name="xl90 5" xfId="784"/>
    <cellStyle name="xl91" xfId="785"/>
    <cellStyle name="xl91 2" xfId="786"/>
    <cellStyle name="xl91 3" xfId="787"/>
    <cellStyle name="xl91 4" xfId="788"/>
    <cellStyle name="xl91 5" xfId="789"/>
    <cellStyle name="xl92" xfId="790"/>
    <cellStyle name="xl92 2" xfId="791"/>
    <cellStyle name="xl92 3" xfId="792"/>
    <cellStyle name="xl92 4" xfId="793"/>
    <cellStyle name="xl92 5" xfId="794"/>
    <cellStyle name="xl93" xfId="795"/>
    <cellStyle name="xl93 2" xfId="796"/>
    <cellStyle name="xl93 3" xfId="797"/>
    <cellStyle name="xl93 4" xfId="798"/>
    <cellStyle name="xl93 5" xfId="799"/>
    <cellStyle name="xl94" xfId="800"/>
    <cellStyle name="xl94 2" xfId="801"/>
    <cellStyle name="xl94 3" xfId="802"/>
    <cellStyle name="xl94 4" xfId="803"/>
    <cellStyle name="xl94 5" xfId="804"/>
    <cellStyle name="xl95" xfId="805"/>
    <cellStyle name="xl95 2" xfId="806"/>
    <cellStyle name="xl95 3" xfId="807"/>
    <cellStyle name="xl95 4" xfId="808"/>
    <cellStyle name="xl95 5" xfId="809"/>
    <cellStyle name="xl96" xfId="810"/>
    <cellStyle name="xl96 2" xfId="811"/>
    <cellStyle name="xl96 3" xfId="812"/>
    <cellStyle name="xl96 4" xfId="813"/>
    <cellStyle name="xl96 5" xfId="814"/>
    <cellStyle name="xl97" xfId="815"/>
    <cellStyle name="xl97 2" xfId="816"/>
    <cellStyle name="xl97 3" xfId="817"/>
    <cellStyle name="xl97 4" xfId="818"/>
    <cellStyle name="xl97 5" xfId="819"/>
    <cellStyle name="xl98" xfId="820"/>
    <cellStyle name="xl98 2" xfId="821"/>
    <cellStyle name="xl98 3" xfId="822"/>
    <cellStyle name="xl98 4" xfId="823"/>
    <cellStyle name="xl98 5" xfId="824"/>
    <cellStyle name="xl99" xfId="825"/>
    <cellStyle name="xl99 2" xfId="826"/>
    <cellStyle name="xl99 3" xfId="827"/>
    <cellStyle name="xl99 4" xfId="828"/>
    <cellStyle name="xl99 5" xfId="829"/>
    <cellStyle name="Денежный 2" xfId="830"/>
    <cellStyle name="Обычный 2" xfId="831"/>
    <cellStyle name="Обычный 3" xfId="8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workbookViewId="0" topLeftCell="A1">
      <pane xSplit="2" ySplit="6" topLeftCell="C88" activePane="bottomRight" state="frozen"/>
      <selection pane="topLeft" activeCell="A1" sqref="A1"/>
      <selection pane="topRight" activeCell="C1" sqref="C1"/>
      <selection pane="bottomLeft" activeCell="A88" sqref="A88"/>
      <selection pane="bottomRight" activeCell="F12" sqref="F12"/>
    </sheetView>
  </sheetViews>
  <sheetFormatPr defaultColWidth="8.00390625" defaultRowHeight="12.75"/>
  <cols>
    <col min="1" max="1" width="24.00390625" style="1" customWidth="1"/>
    <col min="2" max="2" width="51.57421875" style="1" customWidth="1"/>
    <col min="3" max="3" width="14.28125" style="1" customWidth="1"/>
    <col min="4" max="4" width="12.28125" style="1" customWidth="1"/>
    <col min="5" max="5" width="8.28125" style="1" customWidth="1"/>
    <col min="6" max="6" width="13.00390625" style="1" customWidth="1"/>
    <col min="7" max="7" width="13.57421875" style="1" customWidth="1"/>
    <col min="8" max="8" width="8.28125" style="1" customWidth="1"/>
    <col min="9" max="16384" width="9.140625" style="1" customWidth="1"/>
  </cols>
  <sheetData>
    <row r="1" spans="1:8" ht="24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8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8.75" customHeight="1">
      <c r="A3" s="3" t="s">
        <v>2</v>
      </c>
      <c r="B3" s="3"/>
      <c r="C3" s="3"/>
      <c r="D3" s="3"/>
      <c r="E3" s="3"/>
      <c r="F3" s="3"/>
      <c r="G3" s="3"/>
      <c r="H3" s="3"/>
    </row>
    <row r="4" ht="15.75" customHeight="1">
      <c r="H4" s="4" t="s">
        <v>3</v>
      </c>
    </row>
    <row r="5" spans="1:8" ht="51" customHeight="1">
      <c r="A5" s="5" t="s">
        <v>4</v>
      </c>
      <c r="B5" s="5" t="s">
        <v>5</v>
      </c>
      <c r="C5" s="6" t="s">
        <v>6</v>
      </c>
      <c r="D5" s="6" t="s">
        <v>7</v>
      </c>
      <c r="E5" s="7" t="s">
        <v>8</v>
      </c>
      <c r="F5" s="6" t="s">
        <v>9</v>
      </c>
      <c r="G5" s="6"/>
      <c r="H5" s="6"/>
    </row>
    <row r="6" spans="1:8" ht="71.25" customHeight="1">
      <c r="A6" s="5"/>
      <c r="B6" s="5"/>
      <c r="C6" s="6"/>
      <c r="D6" s="6"/>
      <c r="E6" s="7"/>
      <c r="F6" s="5" t="s">
        <v>7</v>
      </c>
      <c r="G6" s="5" t="s">
        <v>10</v>
      </c>
      <c r="H6" s="5" t="s">
        <v>11</v>
      </c>
    </row>
    <row r="7" spans="1:8" ht="12.75" customHeight="1">
      <c r="A7" s="8" t="s">
        <v>12</v>
      </c>
      <c r="B7" s="9" t="s">
        <v>13</v>
      </c>
      <c r="C7" s="10">
        <f>C8+C42</f>
        <v>33158503.439999998</v>
      </c>
      <c r="D7" s="10">
        <f>D8+D42</f>
        <v>18535764.41</v>
      </c>
      <c r="E7" s="11">
        <f aca="true" t="shared" si="0" ref="E7:E34">D7/C7*100</f>
        <v>55.90048550755704</v>
      </c>
      <c r="F7" s="10">
        <f>F8+F42</f>
        <v>15853955.120000001</v>
      </c>
      <c r="G7" s="10">
        <f aca="true" t="shared" si="1" ref="G7:G34">D7-F7</f>
        <v>2681809.289999999</v>
      </c>
      <c r="H7" s="11">
        <f aca="true" t="shared" si="2" ref="H7:H23">D7/F7*100</f>
        <v>116.91571137738907</v>
      </c>
    </row>
    <row r="8" spans="1:8" ht="12.75">
      <c r="A8" s="12"/>
      <c r="B8" s="13" t="s">
        <v>14</v>
      </c>
      <c r="C8" s="14">
        <f>C9+C15+C21+C29+C32</f>
        <v>28090004.75</v>
      </c>
      <c r="D8" s="14">
        <f>D9+D15+D21+D29+D32</f>
        <v>16604405.99</v>
      </c>
      <c r="E8" s="15">
        <f t="shared" si="0"/>
        <v>59.11143888290016</v>
      </c>
      <c r="F8" s="14">
        <f>F9+F15+F21+F29+F32+F36</f>
        <v>13729672.070000002</v>
      </c>
      <c r="G8" s="14">
        <f t="shared" si="1"/>
        <v>2874733.919999998</v>
      </c>
      <c r="H8" s="15">
        <f t="shared" si="2"/>
        <v>120.9381105779025</v>
      </c>
    </row>
    <row r="9" spans="1:8" ht="12.75">
      <c r="A9" s="8" t="s">
        <v>15</v>
      </c>
      <c r="B9" s="9" t="s">
        <v>16</v>
      </c>
      <c r="C9" s="10">
        <v>19690000</v>
      </c>
      <c r="D9" s="10">
        <v>12995514.24</v>
      </c>
      <c r="E9" s="11">
        <f t="shared" si="0"/>
        <v>66.00058019299136</v>
      </c>
      <c r="F9" s="10">
        <v>9775945.73</v>
      </c>
      <c r="G9" s="10">
        <f t="shared" si="1"/>
        <v>3219568.51</v>
      </c>
      <c r="H9" s="11">
        <f t="shared" si="2"/>
        <v>132.93357593137947</v>
      </c>
    </row>
    <row r="10" spans="1:8" ht="12.75">
      <c r="A10" s="16" t="s">
        <v>17</v>
      </c>
      <c r="B10" s="17" t="s">
        <v>18</v>
      </c>
      <c r="C10" s="10">
        <v>19690000</v>
      </c>
      <c r="D10" s="10">
        <v>12995514.24</v>
      </c>
      <c r="E10" s="18">
        <f t="shared" si="0"/>
        <v>66.00058019299136</v>
      </c>
      <c r="F10" s="19">
        <v>9775945.73</v>
      </c>
      <c r="G10" s="19">
        <f t="shared" si="1"/>
        <v>3219568.51</v>
      </c>
      <c r="H10" s="18">
        <f t="shared" si="2"/>
        <v>132.93357593137947</v>
      </c>
    </row>
    <row r="11" spans="1:8" ht="55.5" customHeight="1">
      <c r="A11" s="20" t="s">
        <v>19</v>
      </c>
      <c r="B11" s="21" t="s">
        <v>20</v>
      </c>
      <c r="C11" s="22">
        <v>19129000</v>
      </c>
      <c r="D11" s="22">
        <v>12916411.71</v>
      </c>
      <c r="E11" s="23">
        <f t="shared" si="0"/>
        <v>67.52267086622406</v>
      </c>
      <c r="F11" s="22">
        <v>9708443.83</v>
      </c>
      <c r="G11" s="22">
        <f t="shared" si="1"/>
        <v>3207967.880000001</v>
      </c>
      <c r="H11" s="23">
        <f t="shared" si="2"/>
        <v>133.04306989022362</v>
      </c>
    </row>
    <row r="12" spans="1:8" ht="82.5" customHeight="1">
      <c r="A12" s="20" t="s">
        <v>21</v>
      </c>
      <c r="B12" s="21" t="s">
        <v>22</v>
      </c>
      <c r="C12" s="22">
        <v>350000</v>
      </c>
      <c r="D12" s="22">
        <v>21763.6</v>
      </c>
      <c r="E12" s="23">
        <f t="shared" si="0"/>
        <v>6.218171428571429</v>
      </c>
      <c r="F12" s="22">
        <v>36982.57</v>
      </c>
      <c r="G12" s="22">
        <f t="shared" si="1"/>
        <v>-15218.970000000001</v>
      </c>
      <c r="H12" s="23">
        <f t="shared" si="2"/>
        <v>58.84826284382074</v>
      </c>
    </row>
    <row r="13" spans="1:8" ht="33.75">
      <c r="A13" s="20" t="s">
        <v>23</v>
      </c>
      <c r="B13" s="21" t="s">
        <v>24</v>
      </c>
      <c r="C13" s="22">
        <v>100000</v>
      </c>
      <c r="D13" s="22">
        <v>36411.43</v>
      </c>
      <c r="E13" s="23">
        <f t="shared" si="0"/>
        <v>36.41143</v>
      </c>
      <c r="F13" s="22">
        <v>14733.33</v>
      </c>
      <c r="G13" s="22">
        <f t="shared" si="1"/>
        <v>21678.1</v>
      </c>
      <c r="H13" s="23">
        <f t="shared" si="2"/>
        <v>247.13645862815804</v>
      </c>
    </row>
    <row r="14" spans="1:8" ht="60" customHeight="1">
      <c r="A14" s="20" t="s">
        <v>25</v>
      </c>
      <c r="B14" s="21" t="s">
        <v>26</v>
      </c>
      <c r="C14" s="22">
        <v>111000</v>
      </c>
      <c r="D14" s="22">
        <v>20927.5</v>
      </c>
      <c r="E14" s="23">
        <f t="shared" si="0"/>
        <v>18.853603603603602</v>
      </c>
      <c r="F14" s="22">
        <v>15786</v>
      </c>
      <c r="G14" s="22">
        <f t="shared" si="1"/>
        <v>5141.5</v>
      </c>
      <c r="H14" s="23">
        <f t="shared" si="2"/>
        <v>132.5699987330546</v>
      </c>
    </row>
    <row r="15" spans="1:8" ht="36.75" customHeight="1">
      <c r="A15" s="24" t="s">
        <v>27</v>
      </c>
      <c r="B15" s="25" t="s">
        <v>28</v>
      </c>
      <c r="C15" s="26">
        <v>5500000</v>
      </c>
      <c r="D15" s="26">
        <v>2321137.2</v>
      </c>
      <c r="E15" s="11">
        <f t="shared" si="0"/>
        <v>42.20249454545455</v>
      </c>
      <c r="F15" s="26">
        <v>2603970.71</v>
      </c>
      <c r="G15" s="26">
        <f t="shared" si="1"/>
        <v>-282833.5099999998</v>
      </c>
      <c r="H15" s="11">
        <f t="shared" si="2"/>
        <v>89.13837590746174</v>
      </c>
    </row>
    <row r="16" spans="1:8" ht="24">
      <c r="A16" s="27" t="s">
        <v>29</v>
      </c>
      <c r="B16" s="28" t="s">
        <v>30</v>
      </c>
      <c r="C16" s="29">
        <v>5500000</v>
      </c>
      <c r="D16" s="29">
        <v>2321137.2</v>
      </c>
      <c r="E16" s="30">
        <f t="shared" si="0"/>
        <v>42.20249454545455</v>
      </c>
      <c r="F16" s="29">
        <v>2603970.71</v>
      </c>
      <c r="G16" s="29">
        <f t="shared" si="1"/>
        <v>-282833.5099999998</v>
      </c>
      <c r="H16" s="30">
        <f t="shared" si="2"/>
        <v>89.13837590746174</v>
      </c>
    </row>
    <row r="17" spans="1:8" ht="51.75" customHeight="1">
      <c r="A17" s="20" t="s">
        <v>31</v>
      </c>
      <c r="B17" s="21" t="s">
        <v>32</v>
      </c>
      <c r="C17" s="22">
        <v>2340000</v>
      </c>
      <c r="D17" s="22">
        <v>1099710.19</v>
      </c>
      <c r="E17" s="23">
        <f t="shared" si="0"/>
        <v>46.996161965811964</v>
      </c>
      <c r="F17" s="22">
        <v>1182093.26</v>
      </c>
      <c r="G17" s="22">
        <f t="shared" si="1"/>
        <v>-82383.07000000007</v>
      </c>
      <c r="H17" s="23">
        <f t="shared" si="2"/>
        <v>93.03074699876048</v>
      </c>
    </row>
    <row r="18" spans="1:8" ht="59.25" customHeight="1">
      <c r="A18" s="20" t="s">
        <v>33</v>
      </c>
      <c r="B18" s="21" t="s">
        <v>34</v>
      </c>
      <c r="C18" s="22">
        <v>14000</v>
      </c>
      <c r="D18" s="22">
        <v>7195.17</v>
      </c>
      <c r="E18" s="23">
        <f t="shared" si="0"/>
        <v>51.39407142857143</v>
      </c>
      <c r="F18" s="22">
        <v>8968.66</v>
      </c>
      <c r="G18" s="22">
        <f t="shared" si="1"/>
        <v>-1773.4899999999998</v>
      </c>
      <c r="H18" s="23">
        <f t="shared" si="2"/>
        <v>80.22569703835356</v>
      </c>
    </row>
    <row r="19" spans="1:8" ht="56.25">
      <c r="A19" s="20" t="s">
        <v>35</v>
      </c>
      <c r="B19" s="21" t="s">
        <v>36</v>
      </c>
      <c r="C19" s="22">
        <v>3486000</v>
      </c>
      <c r="D19" s="22">
        <v>1433112</v>
      </c>
      <c r="E19" s="23">
        <f t="shared" si="0"/>
        <v>41.1104991394148</v>
      </c>
      <c r="F19" s="22">
        <v>1638070.98</v>
      </c>
      <c r="G19" s="22">
        <f t="shared" si="1"/>
        <v>-204958.97999999998</v>
      </c>
      <c r="H19" s="23">
        <f t="shared" si="2"/>
        <v>87.4877839542704</v>
      </c>
    </row>
    <row r="20" spans="1:8" ht="56.25">
      <c r="A20" s="20" t="s">
        <v>37</v>
      </c>
      <c r="B20" s="21" t="s">
        <v>38</v>
      </c>
      <c r="C20" s="22">
        <v>-340000</v>
      </c>
      <c r="D20" s="22">
        <v>-218880.16</v>
      </c>
      <c r="E20" s="23">
        <f t="shared" si="0"/>
        <v>64.37651764705883</v>
      </c>
      <c r="F20" s="22">
        <v>-225162.19</v>
      </c>
      <c r="G20" s="22">
        <f t="shared" si="1"/>
        <v>6282.029999999999</v>
      </c>
      <c r="H20" s="23">
        <f t="shared" si="2"/>
        <v>97.20999782423505</v>
      </c>
    </row>
    <row r="21" spans="1:8" ht="12.75">
      <c r="A21" s="8" t="s">
        <v>39</v>
      </c>
      <c r="B21" s="31" t="s">
        <v>40</v>
      </c>
      <c r="C21" s="10">
        <v>1450004.75</v>
      </c>
      <c r="D21" s="10">
        <v>819401.45</v>
      </c>
      <c r="E21" s="11">
        <f t="shared" si="0"/>
        <v>56.51025970776992</v>
      </c>
      <c r="F21" s="10">
        <v>823313.96</v>
      </c>
      <c r="G21" s="10">
        <f t="shared" si="1"/>
        <v>-3912.5100000000093</v>
      </c>
      <c r="H21" s="11">
        <f t="shared" si="2"/>
        <v>99.5247851742973</v>
      </c>
    </row>
    <row r="22" spans="1:8" ht="16.5" customHeight="1">
      <c r="A22" s="32" t="s">
        <v>41</v>
      </c>
      <c r="B22" s="33" t="s">
        <v>42</v>
      </c>
      <c r="C22" s="19">
        <v>1000004.75</v>
      </c>
      <c r="D22" s="19">
        <v>502623.74</v>
      </c>
      <c r="E22" s="34">
        <f t="shared" si="0"/>
        <v>50.26213525485754</v>
      </c>
      <c r="F22" s="19">
        <v>557207.05</v>
      </c>
      <c r="G22" s="19">
        <f t="shared" si="1"/>
        <v>-54583.310000000056</v>
      </c>
      <c r="H22" s="34">
        <f t="shared" si="2"/>
        <v>90.20412430172948</v>
      </c>
    </row>
    <row r="23" spans="1:9" ht="15" customHeight="1">
      <c r="A23" s="20" t="s">
        <v>43</v>
      </c>
      <c r="B23" s="35" t="s">
        <v>44</v>
      </c>
      <c r="C23" s="22">
        <v>1000000</v>
      </c>
      <c r="D23" s="22">
        <v>502618.85</v>
      </c>
      <c r="E23" s="23">
        <f t="shared" si="0"/>
        <v>50.26188499999999</v>
      </c>
      <c r="F23" s="22">
        <v>557207.05</v>
      </c>
      <c r="G23" s="22">
        <f t="shared" si="1"/>
        <v>-54588.20000000007</v>
      </c>
      <c r="H23" s="23">
        <f t="shared" si="2"/>
        <v>90.20324671053605</v>
      </c>
      <c r="I23" s="36"/>
    </row>
    <row r="24" spans="1:8" s="39" customFormat="1" ht="24.75" customHeight="1">
      <c r="A24" s="27" t="s">
        <v>45</v>
      </c>
      <c r="B24" s="37" t="s">
        <v>46</v>
      </c>
      <c r="C24" s="19">
        <v>4.75</v>
      </c>
      <c r="D24" s="19">
        <v>4.89</v>
      </c>
      <c r="E24" s="34">
        <f t="shared" si="0"/>
        <v>102.94736842105263</v>
      </c>
      <c r="F24" s="38">
        <v>0</v>
      </c>
      <c r="G24" s="19">
        <f t="shared" si="1"/>
        <v>4.89</v>
      </c>
      <c r="H24" s="34">
        <v>0</v>
      </c>
    </row>
    <row r="25" spans="1:8" ht="12.75">
      <c r="A25" s="32" t="s">
        <v>47</v>
      </c>
      <c r="B25" s="17" t="s">
        <v>48</v>
      </c>
      <c r="C25" s="19">
        <v>350000</v>
      </c>
      <c r="D25" s="19">
        <v>275000</v>
      </c>
      <c r="E25" s="34">
        <f t="shared" si="0"/>
        <v>78.57142857142857</v>
      </c>
      <c r="F25" s="19">
        <v>235381.63</v>
      </c>
      <c r="G25" s="22">
        <f t="shared" si="1"/>
        <v>39618.369999999995</v>
      </c>
      <c r="H25" s="34">
        <f aca="true" t="shared" si="3" ref="H25:H34">D25/F25*100</f>
        <v>116.83154713475304</v>
      </c>
    </row>
    <row r="26" spans="1:9" ht="12.75">
      <c r="A26" s="20" t="s">
        <v>49</v>
      </c>
      <c r="B26" s="21" t="s">
        <v>48</v>
      </c>
      <c r="C26" s="22">
        <v>350000</v>
      </c>
      <c r="D26" s="22">
        <v>275000</v>
      </c>
      <c r="E26" s="23">
        <f t="shared" si="0"/>
        <v>78.57142857142857</v>
      </c>
      <c r="F26" s="22">
        <v>235381.63</v>
      </c>
      <c r="G26" s="22">
        <f t="shared" si="1"/>
        <v>39618.369999999995</v>
      </c>
      <c r="H26" s="23">
        <f t="shared" si="3"/>
        <v>116.83154713475304</v>
      </c>
      <c r="I26" s="36"/>
    </row>
    <row r="27" spans="1:9" ht="24">
      <c r="A27" s="32" t="s">
        <v>50</v>
      </c>
      <c r="B27" s="17" t="s">
        <v>51</v>
      </c>
      <c r="C27" s="19">
        <v>100000</v>
      </c>
      <c r="D27" s="19">
        <v>41777.71</v>
      </c>
      <c r="E27" s="19">
        <f t="shared" si="0"/>
        <v>41.77771</v>
      </c>
      <c r="F27" s="19">
        <v>30725.28</v>
      </c>
      <c r="G27" s="19">
        <f t="shared" si="1"/>
        <v>11052.43</v>
      </c>
      <c r="H27" s="19">
        <f t="shared" si="3"/>
        <v>135.9717795899663</v>
      </c>
      <c r="I27" s="36"/>
    </row>
    <row r="28" spans="1:9" ht="24.75" customHeight="1">
      <c r="A28" s="40" t="s">
        <v>52</v>
      </c>
      <c r="B28" s="21" t="s">
        <v>53</v>
      </c>
      <c r="C28" s="22">
        <v>100000</v>
      </c>
      <c r="D28" s="22">
        <v>41777.71</v>
      </c>
      <c r="E28" s="23">
        <f t="shared" si="0"/>
        <v>41.77771</v>
      </c>
      <c r="F28" s="22">
        <v>30725.28</v>
      </c>
      <c r="G28" s="22">
        <f t="shared" si="1"/>
        <v>11052.43</v>
      </c>
      <c r="H28" s="23">
        <f t="shared" si="3"/>
        <v>135.9717795899663</v>
      </c>
      <c r="I28" s="36"/>
    </row>
    <row r="29" spans="1:9" ht="21.75">
      <c r="A29" s="41" t="s">
        <v>54</v>
      </c>
      <c r="B29" s="42" t="s">
        <v>55</v>
      </c>
      <c r="C29" s="43">
        <v>1000000</v>
      </c>
      <c r="D29" s="43">
        <v>264257</v>
      </c>
      <c r="E29" s="44">
        <f t="shared" si="0"/>
        <v>26.425700000000003</v>
      </c>
      <c r="F29" s="43">
        <v>308270</v>
      </c>
      <c r="G29" s="43">
        <f t="shared" si="1"/>
        <v>-44013</v>
      </c>
      <c r="H29" s="44">
        <f t="shared" si="3"/>
        <v>85.72258085444577</v>
      </c>
      <c r="I29" s="36"/>
    </row>
    <row r="30" spans="1:9" ht="12.75">
      <c r="A30" s="40" t="s">
        <v>56</v>
      </c>
      <c r="B30" s="21" t="s">
        <v>57</v>
      </c>
      <c r="C30" s="22">
        <v>1000000</v>
      </c>
      <c r="D30" s="22">
        <v>264257</v>
      </c>
      <c r="E30" s="23">
        <f t="shared" si="0"/>
        <v>26.425700000000003</v>
      </c>
      <c r="F30" s="22">
        <v>308270</v>
      </c>
      <c r="G30" s="22">
        <f t="shared" si="1"/>
        <v>-44013</v>
      </c>
      <c r="H30" s="23">
        <f t="shared" si="3"/>
        <v>85.72258085444577</v>
      </c>
      <c r="I30" s="36"/>
    </row>
    <row r="31" spans="1:9" ht="12.75">
      <c r="A31" s="40" t="s">
        <v>58</v>
      </c>
      <c r="B31" s="21" t="s">
        <v>59</v>
      </c>
      <c r="C31" s="22">
        <v>1000000</v>
      </c>
      <c r="D31" s="22">
        <v>264257</v>
      </c>
      <c r="E31" s="23">
        <f t="shared" si="0"/>
        <v>26.425700000000003</v>
      </c>
      <c r="F31" s="22">
        <v>308270</v>
      </c>
      <c r="G31" s="22">
        <f t="shared" si="1"/>
        <v>-44013</v>
      </c>
      <c r="H31" s="23">
        <f t="shared" si="3"/>
        <v>85.72258085444577</v>
      </c>
      <c r="I31" s="36"/>
    </row>
    <row r="32" spans="1:8" ht="12.75">
      <c r="A32" s="8" t="s">
        <v>60</v>
      </c>
      <c r="B32" s="31" t="s">
        <v>61</v>
      </c>
      <c r="C32" s="10">
        <v>450000</v>
      </c>
      <c r="D32" s="10">
        <v>204096.1</v>
      </c>
      <c r="E32" s="10">
        <f t="shared" si="0"/>
        <v>45.35468888888889</v>
      </c>
      <c r="F32" s="10">
        <v>204846.38</v>
      </c>
      <c r="G32" s="10">
        <f t="shared" si="1"/>
        <v>-750.2799999999988</v>
      </c>
      <c r="H32" s="11">
        <f t="shared" si="3"/>
        <v>99.63373528983035</v>
      </c>
    </row>
    <row r="33" spans="1:8" ht="24">
      <c r="A33" s="16" t="s">
        <v>62</v>
      </c>
      <c r="B33" s="45" t="s">
        <v>63</v>
      </c>
      <c r="C33" s="19">
        <v>450000</v>
      </c>
      <c r="D33" s="19">
        <v>204096.1</v>
      </c>
      <c r="E33" s="18">
        <f t="shared" si="0"/>
        <v>45.35468888888889</v>
      </c>
      <c r="F33" s="19">
        <v>204846.38</v>
      </c>
      <c r="G33" s="19">
        <f t="shared" si="1"/>
        <v>-750.2799999999988</v>
      </c>
      <c r="H33" s="18">
        <f t="shared" si="3"/>
        <v>99.63373528983035</v>
      </c>
    </row>
    <row r="34" spans="1:8" ht="33.75">
      <c r="A34" s="40" t="s">
        <v>64</v>
      </c>
      <c r="B34" s="21" t="s">
        <v>65</v>
      </c>
      <c r="C34" s="22">
        <v>450000</v>
      </c>
      <c r="D34" s="22">
        <v>204096.1</v>
      </c>
      <c r="E34" s="23">
        <f t="shared" si="0"/>
        <v>45.35468888888889</v>
      </c>
      <c r="F34" s="22">
        <v>204846.38</v>
      </c>
      <c r="G34" s="22">
        <f t="shared" si="1"/>
        <v>-750.2799999999988</v>
      </c>
      <c r="H34" s="23">
        <f t="shared" si="3"/>
        <v>99.63373528983035</v>
      </c>
    </row>
    <row r="35" spans="1:8" ht="18" customHeight="1" hidden="1">
      <c r="A35" s="46"/>
      <c r="B35" s="47"/>
      <c r="C35" s="19"/>
      <c r="D35" s="19"/>
      <c r="E35" s="18"/>
      <c r="F35" s="19"/>
      <c r="G35" s="19"/>
      <c r="H35" s="18"/>
    </row>
    <row r="36" spans="1:8" s="50" customFormat="1" ht="42" customHeight="1">
      <c r="A36" s="48" t="s">
        <v>66</v>
      </c>
      <c r="B36" s="49" t="s">
        <v>67</v>
      </c>
      <c r="C36" s="10">
        <v>0</v>
      </c>
      <c r="D36" s="10">
        <v>0</v>
      </c>
      <c r="E36" s="11">
        <v>0</v>
      </c>
      <c r="F36" s="10">
        <v>13325.29</v>
      </c>
      <c r="G36" s="10">
        <f aca="true" t="shared" si="4" ref="G36:G103">D36-F36</f>
        <v>-13325.29</v>
      </c>
      <c r="H36" s="11">
        <v>0</v>
      </c>
    </row>
    <row r="37" spans="1:8" ht="24" customHeight="1">
      <c r="A37" s="51" t="s">
        <v>68</v>
      </c>
      <c r="B37" s="47" t="s">
        <v>69</v>
      </c>
      <c r="C37" s="19">
        <v>0</v>
      </c>
      <c r="D37" s="19">
        <v>0</v>
      </c>
      <c r="E37" s="18">
        <v>0</v>
      </c>
      <c r="F37" s="19">
        <v>2545.93</v>
      </c>
      <c r="G37" s="19">
        <f t="shared" si="4"/>
        <v>-2545.93</v>
      </c>
      <c r="H37" s="18">
        <v>0</v>
      </c>
    </row>
    <row r="38" spans="1:8" ht="37.5" customHeight="1">
      <c r="A38" s="51" t="s">
        <v>70</v>
      </c>
      <c r="B38" s="47" t="s">
        <v>71</v>
      </c>
      <c r="C38" s="19">
        <v>0</v>
      </c>
      <c r="D38" s="19">
        <v>0</v>
      </c>
      <c r="E38" s="18">
        <v>0</v>
      </c>
      <c r="F38" s="19">
        <v>2545.93</v>
      </c>
      <c r="G38" s="19">
        <f t="shared" si="4"/>
        <v>-2545.93</v>
      </c>
      <c r="H38" s="18">
        <v>0</v>
      </c>
    </row>
    <row r="39" spans="1:8" ht="24" customHeight="1">
      <c r="A39" s="51" t="s">
        <v>72</v>
      </c>
      <c r="B39" s="47" t="s">
        <v>73</v>
      </c>
      <c r="C39" s="19">
        <v>0</v>
      </c>
      <c r="D39" s="19">
        <v>0</v>
      </c>
      <c r="E39" s="18">
        <v>0</v>
      </c>
      <c r="F39" s="19">
        <v>446.77</v>
      </c>
      <c r="G39" s="19">
        <f t="shared" si="4"/>
        <v>-446.77</v>
      </c>
      <c r="H39" s="18">
        <v>0</v>
      </c>
    </row>
    <row r="40" spans="1:8" ht="13.5" customHeight="1">
      <c r="A40" s="51" t="s">
        <v>74</v>
      </c>
      <c r="B40" s="47" t="s">
        <v>75</v>
      </c>
      <c r="C40" s="19">
        <v>0</v>
      </c>
      <c r="D40" s="19">
        <v>0</v>
      </c>
      <c r="E40" s="18">
        <v>0</v>
      </c>
      <c r="F40" s="19">
        <v>446.77</v>
      </c>
      <c r="G40" s="19">
        <f t="shared" si="4"/>
        <v>-446.77</v>
      </c>
      <c r="H40" s="18">
        <v>0</v>
      </c>
    </row>
    <row r="41" spans="1:8" ht="25.5" customHeight="1">
      <c r="A41" s="51" t="s">
        <v>76</v>
      </c>
      <c r="B41" s="47" t="s">
        <v>77</v>
      </c>
      <c r="C41" s="19">
        <v>0</v>
      </c>
      <c r="D41" s="19">
        <v>0</v>
      </c>
      <c r="E41" s="18">
        <v>0</v>
      </c>
      <c r="F41" s="19">
        <v>10332.59</v>
      </c>
      <c r="G41" s="19">
        <f t="shared" si="4"/>
        <v>-10332.59</v>
      </c>
      <c r="H41" s="18">
        <v>0</v>
      </c>
    </row>
    <row r="42" spans="1:8" ht="12.75">
      <c r="A42" s="52"/>
      <c r="B42" s="13" t="s">
        <v>78</v>
      </c>
      <c r="C42" s="53">
        <f>C43+C50+C58+C64+C73</f>
        <v>5068498.6899999995</v>
      </c>
      <c r="D42" s="53">
        <f>D43+D50+D58+D64+D73+D91</f>
        <v>1931358.4200000002</v>
      </c>
      <c r="E42" s="15">
        <f aca="true" t="shared" si="5" ref="E42:E52">D42/C42*100</f>
        <v>38.105137993041495</v>
      </c>
      <c r="F42" s="53">
        <f>F43+F50+F58+F64+F73+F91</f>
        <v>2124283.05</v>
      </c>
      <c r="G42" s="53">
        <f t="shared" si="4"/>
        <v>-192924.62999999966</v>
      </c>
      <c r="H42" s="15">
        <f aca="true" t="shared" si="6" ref="H42:H52">D42/F42*100</f>
        <v>90.9181297661816</v>
      </c>
    </row>
    <row r="43" spans="1:8" ht="38.25">
      <c r="A43" s="8" t="s">
        <v>79</v>
      </c>
      <c r="B43" s="54" t="s">
        <v>80</v>
      </c>
      <c r="C43" s="10">
        <v>1470000</v>
      </c>
      <c r="D43" s="10">
        <v>526844.39</v>
      </c>
      <c r="E43" s="11">
        <f t="shared" si="5"/>
        <v>35.83975442176871</v>
      </c>
      <c r="F43" s="10">
        <v>521685.46</v>
      </c>
      <c r="G43" s="10">
        <f t="shared" si="4"/>
        <v>5158.929999999993</v>
      </c>
      <c r="H43" s="11">
        <f t="shared" si="6"/>
        <v>100.98889664281616</v>
      </c>
    </row>
    <row r="44" spans="1:8" ht="60">
      <c r="A44" s="16" t="s">
        <v>81</v>
      </c>
      <c r="B44" s="28" t="s">
        <v>82</v>
      </c>
      <c r="C44" s="19">
        <v>1470000</v>
      </c>
      <c r="D44" s="19">
        <v>526844.39</v>
      </c>
      <c r="E44" s="18">
        <f t="shared" si="5"/>
        <v>35.83975442176871</v>
      </c>
      <c r="F44" s="19">
        <v>521685.46</v>
      </c>
      <c r="G44" s="19">
        <f t="shared" si="4"/>
        <v>5158.929999999993</v>
      </c>
      <c r="H44" s="18">
        <f t="shared" si="6"/>
        <v>100.98889664281616</v>
      </c>
    </row>
    <row r="45" spans="1:8" ht="45">
      <c r="A45" s="55" t="s">
        <v>83</v>
      </c>
      <c r="B45" s="56" t="s">
        <v>84</v>
      </c>
      <c r="C45" s="57">
        <v>1210000</v>
      </c>
      <c r="D45" s="57">
        <v>394410.4</v>
      </c>
      <c r="E45" s="30">
        <f t="shared" si="5"/>
        <v>32.59590082644628</v>
      </c>
      <c r="F45" s="57">
        <v>433784.86</v>
      </c>
      <c r="G45" s="57">
        <f t="shared" si="4"/>
        <v>-39374.45999999996</v>
      </c>
      <c r="H45" s="30">
        <f t="shared" si="6"/>
        <v>90.92304420214205</v>
      </c>
    </row>
    <row r="46" spans="1:8" ht="58.5" customHeight="1">
      <c r="A46" s="55" t="s">
        <v>85</v>
      </c>
      <c r="B46" s="58" t="s">
        <v>86</v>
      </c>
      <c r="C46" s="57">
        <v>800000</v>
      </c>
      <c r="D46" s="57">
        <v>300892.95</v>
      </c>
      <c r="E46" s="30">
        <f t="shared" si="5"/>
        <v>37.611618750000005</v>
      </c>
      <c r="F46" s="57">
        <v>328013.19</v>
      </c>
      <c r="G46" s="57">
        <f t="shared" si="4"/>
        <v>-27120.23999999999</v>
      </c>
      <c r="H46" s="30">
        <f t="shared" si="6"/>
        <v>91.7319666321955</v>
      </c>
    </row>
    <row r="47" spans="1:8" ht="60" customHeight="1">
      <c r="A47" s="40" t="s">
        <v>87</v>
      </c>
      <c r="B47" s="21" t="s">
        <v>88</v>
      </c>
      <c r="C47" s="22">
        <v>410000</v>
      </c>
      <c r="D47" s="22">
        <v>93517.45</v>
      </c>
      <c r="E47" s="23">
        <f t="shared" si="5"/>
        <v>22.80913414634146</v>
      </c>
      <c r="F47" s="22">
        <v>105771.67</v>
      </c>
      <c r="G47" s="22">
        <f t="shared" si="4"/>
        <v>-12254.220000000001</v>
      </c>
      <c r="H47" s="23">
        <f t="shared" si="6"/>
        <v>88.41445918363584</v>
      </c>
    </row>
    <row r="48" spans="1:8" ht="60">
      <c r="A48" s="16" t="s">
        <v>89</v>
      </c>
      <c r="B48" s="28" t="s">
        <v>90</v>
      </c>
      <c r="C48" s="19">
        <v>260000</v>
      </c>
      <c r="D48" s="19">
        <v>132433.99</v>
      </c>
      <c r="E48" s="34">
        <f t="shared" si="5"/>
        <v>50.93614999999999</v>
      </c>
      <c r="F48" s="19">
        <v>87900.6</v>
      </c>
      <c r="G48" s="19">
        <f t="shared" si="4"/>
        <v>44533.389999999985</v>
      </c>
      <c r="H48" s="34">
        <f t="shared" si="6"/>
        <v>150.66335155846488</v>
      </c>
    </row>
    <row r="49" spans="1:8" ht="45">
      <c r="A49" s="40" t="s">
        <v>91</v>
      </c>
      <c r="B49" s="21" t="s">
        <v>92</v>
      </c>
      <c r="C49" s="22">
        <v>260000</v>
      </c>
      <c r="D49" s="22">
        <v>132433.99</v>
      </c>
      <c r="E49" s="18">
        <f t="shared" si="5"/>
        <v>50.93614999999999</v>
      </c>
      <c r="F49" s="22">
        <v>87900.6</v>
      </c>
      <c r="G49" s="22">
        <f t="shared" si="4"/>
        <v>44533.389999999985</v>
      </c>
      <c r="H49" s="18">
        <f t="shared" si="6"/>
        <v>150.66335155846488</v>
      </c>
    </row>
    <row r="50" spans="1:8" ht="27" customHeight="1">
      <c r="A50" s="8" t="s">
        <v>93</v>
      </c>
      <c r="B50" s="54" t="s">
        <v>94</v>
      </c>
      <c r="C50" s="10">
        <v>27000</v>
      </c>
      <c r="D50" s="10">
        <v>23135.51</v>
      </c>
      <c r="E50" s="11">
        <f t="shared" si="5"/>
        <v>85.68707407407406</v>
      </c>
      <c r="F50" s="10">
        <v>3274.39</v>
      </c>
      <c r="G50" s="10">
        <f t="shared" si="4"/>
        <v>19861.12</v>
      </c>
      <c r="H50" s="11">
        <f t="shared" si="6"/>
        <v>706.5593896878502</v>
      </c>
    </row>
    <row r="51" spans="1:8" ht="12.75">
      <c r="A51" s="16" t="s">
        <v>95</v>
      </c>
      <c r="B51" s="45" t="s">
        <v>96</v>
      </c>
      <c r="C51" s="19">
        <v>27000</v>
      </c>
      <c r="D51" s="19">
        <v>23135.51</v>
      </c>
      <c r="E51" s="18">
        <f t="shared" si="5"/>
        <v>85.68707407407406</v>
      </c>
      <c r="F51" s="19">
        <v>3274.39</v>
      </c>
      <c r="G51" s="19">
        <f t="shared" si="4"/>
        <v>19861.12</v>
      </c>
      <c r="H51" s="18">
        <f t="shared" si="6"/>
        <v>706.5593896878502</v>
      </c>
    </row>
    <row r="52" spans="1:8" ht="22.5">
      <c r="A52" s="20" t="s">
        <v>97</v>
      </c>
      <c r="B52" s="21" t="s">
        <v>98</v>
      </c>
      <c r="C52" s="22">
        <v>15000</v>
      </c>
      <c r="D52" s="22">
        <v>2514.03</v>
      </c>
      <c r="E52" s="23">
        <f t="shared" si="5"/>
        <v>16.7602</v>
      </c>
      <c r="F52" s="22">
        <v>2604.4</v>
      </c>
      <c r="G52" s="22">
        <f t="shared" si="4"/>
        <v>-90.36999999999989</v>
      </c>
      <c r="H52" s="23">
        <f t="shared" si="6"/>
        <v>96.53010290277992</v>
      </c>
    </row>
    <row r="53" spans="1:8" ht="22.5">
      <c r="A53" s="20" t="s">
        <v>99</v>
      </c>
      <c r="B53" s="21" t="s">
        <v>100</v>
      </c>
      <c r="C53" s="22">
        <v>0</v>
      </c>
      <c r="D53" s="22">
        <v>0</v>
      </c>
      <c r="E53" s="23">
        <v>0</v>
      </c>
      <c r="F53" s="22">
        <v>0</v>
      </c>
      <c r="G53" s="22">
        <f t="shared" si="4"/>
        <v>0</v>
      </c>
      <c r="H53" s="23">
        <v>0</v>
      </c>
    </row>
    <row r="54" spans="1:8" ht="12.75">
      <c r="A54" s="59" t="s">
        <v>101</v>
      </c>
      <c r="B54" s="60" t="s">
        <v>102</v>
      </c>
      <c r="C54" s="22">
        <v>5500</v>
      </c>
      <c r="D54" s="22">
        <v>606.44</v>
      </c>
      <c r="E54" s="23">
        <f aca="true" t="shared" si="7" ref="E54:E76">D54/C54*100</f>
        <v>11.02618181818182</v>
      </c>
      <c r="F54" s="22">
        <v>885.56</v>
      </c>
      <c r="G54" s="22">
        <f t="shared" si="4"/>
        <v>-279.1199999999999</v>
      </c>
      <c r="H54" s="23">
        <f aca="true" t="shared" si="8" ref="H54:H61">D54/F54*100</f>
        <v>68.48096119969286</v>
      </c>
    </row>
    <row r="55" spans="1:8" ht="12.75">
      <c r="A55" s="20" t="s">
        <v>103</v>
      </c>
      <c r="B55" s="21" t="s">
        <v>104</v>
      </c>
      <c r="C55" s="22">
        <v>6500</v>
      </c>
      <c r="D55" s="22">
        <v>20015.04</v>
      </c>
      <c r="E55" s="23">
        <f t="shared" si="7"/>
        <v>307.9236923076923</v>
      </c>
      <c r="F55" s="22">
        <v>-215.57</v>
      </c>
      <c r="G55" s="22">
        <f t="shared" si="4"/>
        <v>20230.61</v>
      </c>
      <c r="H55" s="23">
        <f t="shared" si="8"/>
        <v>-9284.705664053441</v>
      </c>
    </row>
    <row r="56" spans="1:8" ht="12.75">
      <c r="A56" s="20" t="s">
        <v>105</v>
      </c>
      <c r="B56" s="21" t="s">
        <v>106</v>
      </c>
      <c r="C56" s="22">
        <v>5500</v>
      </c>
      <c r="D56" s="22">
        <v>19997.27</v>
      </c>
      <c r="E56" s="23">
        <f t="shared" si="7"/>
        <v>363.5867272727273</v>
      </c>
      <c r="F56" s="22">
        <v>-223.72</v>
      </c>
      <c r="G56" s="22">
        <f t="shared" si="4"/>
        <v>20220.99</v>
      </c>
      <c r="H56" s="23">
        <f t="shared" si="8"/>
        <v>-8938.525835866261</v>
      </c>
    </row>
    <row r="57" spans="1:8" ht="12.75">
      <c r="A57" s="20" t="s">
        <v>107</v>
      </c>
      <c r="B57" s="21" t="s">
        <v>108</v>
      </c>
      <c r="C57" s="22">
        <v>1000</v>
      </c>
      <c r="D57" s="22">
        <v>17.77</v>
      </c>
      <c r="E57" s="23">
        <f t="shared" si="7"/>
        <v>1.7770000000000001</v>
      </c>
      <c r="F57" s="22">
        <v>8.15</v>
      </c>
      <c r="G57" s="22">
        <f t="shared" si="4"/>
        <v>9.62</v>
      </c>
      <c r="H57" s="23">
        <f t="shared" si="8"/>
        <v>218.0368098159509</v>
      </c>
    </row>
    <row r="58" spans="1:8" ht="25.5">
      <c r="A58" s="24" t="s">
        <v>109</v>
      </c>
      <c r="B58" s="25" t="s">
        <v>110</v>
      </c>
      <c r="C58" s="10">
        <v>2724912.02</v>
      </c>
      <c r="D58" s="10">
        <v>842647.87</v>
      </c>
      <c r="E58" s="11">
        <f t="shared" si="7"/>
        <v>30.923856029671004</v>
      </c>
      <c r="F58" s="10">
        <v>1363448.82</v>
      </c>
      <c r="G58" s="10">
        <f t="shared" si="4"/>
        <v>-520800.95000000007</v>
      </c>
      <c r="H58" s="11">
        <f t="shared" si="8"/>
        <v>61.80267697910362</v>
      </c>
    </row>
    <row r="59" spans="1:8" ht="12.75">
      <c r="A59" s="27" t="s">
        <v>111</v>
      </c>
      <c r="B59" s="28" t="s">
        <v>112</v>
      </c>
      <c r="C59" s="19">
        <v>2724837.07</v>
      </c>
      <c r="D59" s="19">
        <v>822572.92</v>
      </c>
      <c r="E59" s="18">
        <f t="shared" si="7"/>
        <v>30.187967165317524</v>
      </c>
      <c r="F59" s="19">
        <v>1363448.82</v>
      </c>
      <c r="G59" s="19">
        <f t="shared" si="4"/>
        <v>-540875.9</v>
      </c>
      <c r="H59" s="18">
        <f t="shared" si="8"/>
        <v>60.33031148173203</v>
      </c>
    </row>
    <row r="60" spans="1:8" ht="12.75">
      <c r="A60" s="61" t="s">
        <v>113</v>
      </c>
      <c r="B60" s="56" t="s">
        <v>114</v>
      </c>
      <c r="C60" s="57">
        <v>2724837.07</v>
      </c>
      <c r="D60" s="57">
        <v>822572.92</v>
      </c>
      <c r="E60" s="30">
        <f t="shared" si="7"/>
        <v>30.187967165317524</v>
      </c>
      <c r="F60" s="57">
        <v>1363448.82</v>
      </c>
      <c r="G60" s="57">
        <f t="shared" si="4"/>
        <v>-540875.9</v>
      </c>
      <c r="H60" s="30">
        <f t="shared" si="8"/>
        <v>60.33031148173203</v>
      </c>
    </row>
    <row r="61" spans="1:8" ht="22.5">
      <c r="A61" s="20" t="s">
        <v>115</v>
      </c>
      <c r="B61" s="21" t="s">
        <v>116</v>
      </c>
      <c r="C61" s="22">
        <v>2724837.07</v>
      </c>
      <c r="D61" s="22">
        <v>822572.92</v>
      </c>
      <c r="E61" s="23">
        <f t="shared" si="7"/>
        <v>30.187967165317524</v>
      </c>
      <c r="F61" s="22">
        <v>1363448.82</v>
      </c>
      <c r="G61" s="22">
        <f t="shared" si="4"/>
        <v>-540875.9</v>
      </c>
      <c r="H61" s="23">
        <f t="shared" si="8"/>
        <v>60.33031148173203</v>
      </c>
    </row>
    <row r="62" spans="1:8" s="39" customFormat="1" ht="12">
      <c r="A62" s="27" t="s">
        <v>117</v>
      </c>
      <c r="B62" s="28" t="s">
        <v>118</v>
      </c>
      <c r="C62" s="19">
        <v>74.95</v>
      </c>
      <c r="D62" s="19">
        <v>20074.95</v>
      </c>
      <c r="E62" s="34">
        <f t="shared" si="7"/>
        <v>26784.456304202802</v>
      </c>
      <c r="F62" s="38">
        <v>0</v>
      </c>
      <c r="G62" s="19">
        <f t="shared" si="4"/>
        <v>20074.95</v>
      </c>
      <c r="H62" s="34">
        <v>0</v>
      </c>
    </row>
    <row r="63" spans="1:8" ht="24" customHeight="1">
      <c r="A63" s="20" t="s">
        <v>119</v>
      </c>
      <c r="B63" s="21" t="s">
        <v>120</v>
      </c>
      <c r="C63" s="22">
        <v>74.95</v>
      </c>
      <c r="D63" s="22">
        <v>20074.95</v>
      </c>
      <c r="E63" s="23">
        <f t="shared" si="7"/>
        <v>26784.456304202802</v>
      </c>
      <c r="F63" s="62">
        <v>0</v>
      </c>
      <c r="G63" s="22">
        <f t="shared" si="4"/>
        <v>20074.95</v>
      </c>
      <c r="H63" s="23">
        <v>0</v>
      </c>
    </row>
    <row r="64" spans="1:8" ht="25.5">
      <c r="A64" s="8" t="s">
        <v>121</v>
      </c>
      <c r="B64" s="31" t="s">
        <v>122</v>
      </c>
      <c r="C64" s="10">
        <v>840000</v>
      </c>
      <c r="D64" s="10">
        <v>502564.06</v>
      </c>
      <c r="E64" s="11">
        <f t="shared" si="7"/>
        <v>59.829054761904764</v>
      </c>
      <c r="F64" s="10">
        <v>125524.38</v>
      </c>
      <c r="G64" s="10">
        <f t="shared" si="4"/>
        <v>377039.68</v>
      </c>
      <c r="H64" s="11">
        <f>D64/F64*100</f>
        <v>400.371672817663</v>
      </c>
    </row>
    <row r="65" spans="1:8" ht="59.25" customHeight="1">
      <c r="A65" s="16" t="s">
        <v>123</v>
      </c>
      <c r="B65" s="28" t="s">
        <v>124</v>
      </c>
      <c r="C65" s="19">
        <v>200000</v>
      </c>
      <c r="D65" s="19">
        <v>43800</v>
      </c>
      <c r="E65" s="18">
        <f t="shared" si="7"/>
        <v>21.9</v>
      </c>
      <c r="F65" s="19">
        <v>0</v>
      </c>
      <c r="G65" s="19">
        <f t="shared" si="4"/>
        <v>43800</v>
      </c>
      <c r="H65" s="18">
        <v>0</v>
      </c>
    </row>
    <row r="66" spans="1:8" ht="72" customHeight="1">
      <c r="A66" s="55" t="s">
        <v>125</v>
      </c>
      <c r="B66" s="28" t="s">
        <v>126</v>
      </c>
      <c r="C66" s="57">
        <v>200000</v>
      </c>
      <c r="D66" s="57">
        <v>43800</v>
      </c>
      <c r="E66" s="18">
        <f t="shared" si="7"/>
        <v>21.9</v>
      </c>
      <c r="F66" s="57">
        <v>0</v>
      </c>
      <c r="G66" s="57">
        <f t="shared" si="4"/>
        <v>43800</v>
      </c>
      <c r="H66" s="30">
        <v>0</v>
      </c>
    </row>
    <row r="67" spans="1:8" ht="61.5" customHeight="1">
      <c r="A67" s="55" t="s">
        <v>127</v>
      </c>
      <c r="B67" s="28" t="s">
        <v>128</v>
      </c>
      <c r="C67" s="57">
        <v>50000</v>
      </c>
      <c r="D67" s="57">
        <v>0</v>
      </c>
      <c r="E67" s="18">
        <f t="shared" si="7"/>
        <v>0</v>
      </c>
      <c r="F67" s="57">
        <v>0</v>
      </c>
      <c r="G67" s="57">
        <f t="shared" si="4"/>
        <v>0</v>
      </c>
      <c r="H67" s="30">
        <v>0</v>
      </c>
    </row>
    <row r="68" spans="1:8" ht="72.75" customHeight="1">
      <c r="A68" s="40" t="s">
        <v>129</v>
      </c>
      <c r="B68" s="63" t="s">
        <v>130</v>
      </c>
      <c r="C68" s="22">
        <v>150000</v>
      </c>
      <c r="D68" s="22">
        <v>43800</v>
      </c>
      <c r="E68" s="18">
        <f t="shared" si="7"/>
        <v>29.2</v>
      </c>
      <c r="F68" s="22">
        <v>0</v>
      </c>
      <c r="G68" s="57">
        <f t="shared" si="4"/>
        <v>43800</v>
      </c>
      <c r="H68" s="23">
        <v>0</v>
      </c>
    </row>
    <row r="69" spans="1:9" ht="22.5" customHeight="1">
      <c r="A69" s="16" t="s">
        <v>131</v>
      </c>
      <c r="B69" s="28" t="s">
        <v>132</v>
      </c>
      <c r="C69" s="19">
        <v>640000</v>
      </c>
      <c r="D69" s="19">
        <v>458764.06</v>
      </c>
      <c r="E69" s="34">
        <f t="shared" si="7"/>
        <v>71.68188437500001</v>
      </c>
      <c r="F69" s="19">
        <v>125524.38</v>
      </c>
      <c r="G69" s="19">
        <f t="shared" si="4"/>
        <v>333239.68</v>
      </c>
      <c r="H69" s="34">
        <f aca="true" t="shared" si="9" ref="H69:H73">D69/F69*100</f>
        <v>365.47805294875786</v>
      </c>
      <c r="I69" s="39"/>
    </row>
    <row r="70" spans="1:8" ht="22.5">
      <c r="A70" s="55" t="s">
        <v>133</v>
      </c>
      <c r="B70" s="56" t="s">
        <v>134</v>
      </c>
      <c r="C70" s="57">
        <v>640000</v>
      </c>
      <c r="D70" s="57">
        <v>458764.06</v>
      </c>
      <c r="E70" s="30">
        <f t="shared" si="7"/>
        <v>71.68188437500001</v>
      </c>
      <c r="F70" s="57">
        <v>125524.38</v>
      </c>
      <c r="G70" s="57">
        <f t="shared" si="4"/>
        <v>333239.68</v>
      </c>
      <c r="H70" s="30">
        <f t="shared" si="9"/>
        <v>365.47805294875786</v>
      </c>
    </row>
    <row r="71" spans="1:8" ht="46.5" customHeight="1">
      <c r="A71" s="40" t="s">
        <v>135</v>
      </c>
      <c r="B71" s="21" t="s">
        <v>136</v>
      </c>
      <c r="C71" s="22">
        <v>500000</v>
      </c>
      <c r="D71" s="22">
        <v>451910.47</v>
      </c>
      <c r="E71" s="30">
        <f t="shared" si="7"/>
        <v>90.382094</v>
      </c>
      <c r="F71" s="22">
        <v>107219.13</v>
      </c>
      <c r="G71" s="22">
        <f t="shared" si="4"/>
        <v>344691.33999999997</v>
      </c>
      <c r="H71" s="23">
        <f t="shared" si="9"/>
        <v>421.48305997259996</v>
      </c>
    </row>
    <row r="72" spans="1:8" ht="34.5" customHeight="1">
      <c r="A72" s="40" t="s">
        <v>137</v>
      </c>
      <c r="B72" s="21" t="s">
        <v>138</v>
      </c>
      <c r="C72" s="22">
        <v>140000</v>
      </c>
      <c r="D72" s="22">
        <v>6853.59</v>
      </c>
      <c r="E72" s="23">
        <f t="shared" si="7"/>
        <v>4.895421428571429</v>
      </c>
      <c r="F72" s="22">
        <v>18305.25</v>
      </c>
      <c r="G72" s="22">
        <f t="shared" si="4"/>
        <v>-11451.66</v>
      </c>
      <c r="H72" s="23">
        <f t="shared" si="9"/>
        <v>37.440570328184535</v>
      </c>
    </row>
    <row r="73" spans="1:8" ht="17.25" customHeight="1">
      <c r="A73" s="8" t="s">
        <v>139</v>
      </c>
      <c r="B73" s="54" t="s">
        <v>140</v>
      </c>
      <c r="C73" s="10">
        <v>6586.67</v>
      </c>
      <c r="D73" s="10">
        <v>36541.08</v>
      </c>
      <c r="E73" s="11">
        <f t="shared" si="7"/>
        <v>554.7732010257081</v>
      </c>
      <c r="F73" s="10">
        <v>110350</v>
      </c>
      <c r="G73" s="10">
        <f t="shared" si="4"/>
        <v>-73808.92</v>
      </c>
      <c r="H73" s="11">
        <f t="shared" si="9"/>
        <v>33.11380154055279</v>
      </c>
    </row>
    <row r="74" spans="1:8" s="66" customFormat="1" ht="38.25" customHeight="1">
      <c r="A74" s="32" t="s">
        <v>141</v>
      </c>
      <c r="B74" s="64" t="s">
        <v>142</v>
      </c>
      <c r="C74" s="65">
        <v>3000</v>
      </c>
      <c r="D74" s="65">
        <v>27034.31</v>
      </c>
      <c r="E74" s="18">
        <f t="shared" si="7"/>
        <v>901.1436666666666</v>
      </c>
      <c r="F74" s="65">
        <v>0</v>
      </c>
      <c r="G74" s="65">
        <f t="shared" si="4"/>
        <v>27034.31</v>
      </c>
      <c r="H74" s="18">
        <v>0</v>
      </c>
    </row>
    <row r="75" spans="1:8" s="66" customFormat="1" ht="64.5" customHeight="1">
      <c r="A75" s="32" t="s">
        <v>143</v>
      </c>
      <c r="B75" s="64" t="s">
        <v>144</v>
      </c>
      <c r="C75" s="65">
        <v>3000</v>
      </c>
      <c r="D75" s="65">
        <v>27034.31</v>
      </c>
      <c r="E75" s="18">
        <f t="shared" si="7"/>
        <v>901.1436666666666</v>
      </c>
      <c r="F75" s="65">
        <v>0</v>
      </c>
      <c r="G75" s="65">
        <f t="shared" si="4"/>
        <v>27034.31</v>
      </c>
      <c r="H75" s="18">
        <v>0</v>
      </c>
    </row>
    <row r="76" spans="1:8" s="66" customFormat="1" ht="76.5" customHeight="1">
      <c r="A76" s="32" t="s">
        <v>145</v>
      </c>
      <c r="B76" s="64" t="s">
        <v>146</v>
      </c>
      <c r="C76" s="65">
        <v>3000</v>
      </c>
      <c r="D76" s="65">
        <v>27034.31</v>
      </c>
      <c r="E76" s="18">
        <f t="shared" si="7"/>
        <v>901.1436666666666</v>
      </c>
      <c r="F76" s="65">
        <v>0</v>
      </c>
      <c r="G76" s="65">
        <f t="shared" si="4"/>
        <v>27034.31</v>
      </c>
      <c r="H76" s="18">
        <v>0</v>
      </c>
    </row>
    <row r="77" spans="1:8" ht="27.75" customHeight="1">
      <c r="A77" s="32" t="s">
        <v>147</v>
      </c>
      <c r="B77" s="64" t="s">
        <v>148</v>
      </c>
      <c r="C77" s="65">
        <v>0</v>
      </c>
      <c r="D77" s="65">
        <v>0</v>
      </c>
      <c r="E77" s="18">
        <v>0</v>
      </c>
      <c r="F77" s="65">
        <v>8150</v>
      </c>
      <c r="G77" s="65">
        <f t="shared" si="4"/>
        <v>-8150</v>
      </c>
      <c r="H77" s="18">
        <f aca="true" t="shared" si="10" ref="H77:H79">D77/F77*100</f>
        <v>0</v>
      </c>
    </row>
    <row r="78" spans="1:8" ht="63" customHeight="1">
      <c r="A78" s="32" t="s">
        <v>149</v>
      </c>
      <c r="B78" s="64" t="s">
        <v>150</v>
      </c>
      <c r="C78" s="65">
        <v>0</v>
      </c>
      <c r="D78" s="65">
        <v>0</v>
      </c>
      <c r="E78" s="18">
        <v>0</v>
      </c>
      <c r="F78" s="65">
        <v>7550</v>
      </c>
      <c r="G78" s="22">
        <f t="shared" si="4"/>
        <v>-7550</v>
      </c>
      <c r="H78" s="18">
        <f t="shared" si="10"/>
        <v>0</v>
      </c>
    </row>
    <row r="79" spans="1:8" ht="47.25" customHeight="1">
      <c r="A79" s="67" t="s">
        <v>151</v>
      </c>
      <c r="B79" s="68" t="s">
        <v>152</v>
      </c>
      <c r="C79" s="19">
        <v>0</v>
      </c>
      <c r="D79" s="19">
        <v>0</v>
      </c>
      <c r="E79" s="34">
        <v>0</v>
      </c>
      <c r="F79" s="19">
        <v>600</v>
      </c>
      <c r="G79" s="19">
        <f t="shared" si="4"/>
        <v>-600</v>
      </c>
      <c r="H79" s="18">
        <f t="shared" si="10"/>
        <v>0</v>
      </c>
    </row>
    <row r="80" spans="1:8" ht="15.75" customHeight="1">
      <c r="A80" s="67" t="s">
        <v>153</v>
      </c>
      <c r="B80" s="68" t="s">
        <v>154</v>
      </c>
      <c r="C80" s="19">
        <v>3586.67</v>
      </c>
      <c r="D80" s="19">
        <v>9506.77</v>
      </c>
      <c r="E80" s="34">
        <f aca="true" t="shared" si="11" ref="E80:E82">D80/C80*100</f>
        <v>265.0583967858766</v>
      </c>
      <c r="F80" s="19">
        <v>0</v>
      </c>
      <c r="G80" s="19">
        <f t="shared" si="4"/>
        <v>9506.77</v>
      </c>
      <c r="H80" s="18">
        <v>0</v>
      </c>
    </row>
    <row r="81" spans="1:8" ht="48" customHeight="1">
      <c r="A81" s="67" t="s">
        <v>155</v>
      </c>
      <c r="B81" s="68" t="s">
        <v>156</v>
      </c>
      <c r="C81" s="19">
        <v>2886.67</v>
      </c>
      <c r="D81" s="19">
        <v>8730.14</v>
      </c>
      <c r="E81" s="34">
        <f t="shared" si="11"/>
        <v>302.4294429221213</v>
      </c>
      <c r="F81" s="19">
        <v>0</v>
      </c>
      <c r="G81" s="19">
        <f t="shared" si="4"/>
        <v>8730.14</v>
      </c>
      <c r="H81" s="18">
        <v>0</v>
      </c>
    </row>
    <row r="82" spans="1:8" ht="63.75" customHeight="1">
      <c r="A82" s="67" t="s">
        <v>157</v>
      </c>
      <c r="B82" s="68" t="s">
        <v>158</v>
      </c>
      <c r="C82" s="19">
        <v>700</v>
      </c>
      <c r="D82" s="19">
        <v>776.63</v>
      </c>
      <c r="E82" s="34">
        <f t="shared" si="11"/>
        <v>110.94714285714286</v>
      </c>
      <c r="F82" s="19">
        <v>0</v>
      </c>
      <c r="G82" s="19">
        <f t="shared" si="4"/>
        <v>776.63</v>
      </c>
      <c r="H82" s="18">
        <v>0</v>
      </c>
    </row>
    <row r="83" spans="1:8" ht="86.25" customHeight="1">
      <c r="A83" s="27" t="s">
        <v>159</v>
      </c>
      <c r="B83" s="45" t="s">
        <v>160</v>
      </c>
      <c r="C83" s="69">
        <v>0</v>
      </c>
      <c r="D83" s="69">
        <v>0</v>
      </c>
      <c r="E83" s="69">
        <v>0</v>
      </c>
      <c r="F83" s="69">
        <v>500</v>
      </c>
      <c r="G83" s="69">
        <f t="shared" si="4"/>
        <v>-500</v>
      </c>
      <c r="H83" s="34">
        <v>0</v>
      </c>
    </row>
    <row r="84" spans="1:8" ht="27" customHeight="1">
      <c r="A84" s="59" t="s">
        <v>161</v>
      </c>
      <c r="B84" s="70" t="s">
        <v>162</v>
      </c>
      <c r="C84" s="71">
        <v>0</v>
      </c>
      <c r="D84" s="71">
        <v>0</v>
      </c>
      <c r="E84" s="23">
        <v>0</v>
      </c>
      <c r="F84" s="71">
        <v>500</v>
      </c>
      <c r="G84" s="22">
        <f t="shared" si="4"/>
        <v>-500</v>
      </c>
      <c r="H84" s="23">
        <v>0</v>
      </c>
    </row>
    <row r="85" spans="1:8" ht="35.25" customHeight="1">
      <c r="A85" s="27" t="s">
        <v>163</v>
      </c>
      <c r="B85" s="28" t="s">
        <v>164</v>
      </c>
      <c r="C85" s="19">
        <v>0</v>
      </c>
      <c r="D85" s="19">
        <v>0</v>
      </c>
      <c r="E85" s="34">
        <v>0</v>
      </c>
      <c r="F85" s="19">
        <v>6850</v>
      </c>
      <c r="G85" s="19">
        <f t="shared" si="4"/>
        <v>-6850</v>
      </c>
      <c r="H85" s="34">
        <f>D85/F85*100</f>
        <v>0</v>
      </c>
    </row>
    <row r="86" spans="1:8" ht="51" customHeight="1">
      <c r="A86" s="27" t="s">
        <v>165</v>
      </c>
      <c r="B86" s="28" t="s">
        <v>166</v>
      </c>
      <c r="C86" s="19">
        <v>0</v>
      </c>
      <c r="D86" s="19">
        <v>0</v>
      </c>
      <c r="E86" s="34">
        <v>0</v>
      </c>
      <c r="F86" s="19">
        <v>6000</v>
      </c>
      <c r="G86" s="19">
        <f t="shared" si="4"/>
        <v>-6000</v>
      </c>
      <c r="H86" s="34">
        <v>0</v>
      </c>
    </row>
    <row r="87" spans="1:8" s="75" customFormat="1" ht="51" customHeight="1">
      <c r="A87" s="72" t="s">
        <v>167</v>
      </c>
      <c r="B87" s="63" t="s">
        <v>168</v>
      </c>
      <c r="C87" s="73">
        <v>0</v>
      </c>
      <c r="D87" s="73">
        <v>0</v>
      </c>
      <c r="E87" s="74">
        <v>0</v>
      </c>
      <c r="F87" s="73">
        <v>6000</v>
      </c>
      <c r="G87" s="73">
        <f t="shared" si="4"/>
        <v>-6000</v>
      </c>
      <c r="H87" s="74">
        <v>0</v>
      </c>
    </row>
    <row r="88" spans="1:8" s="75" customFormat="1" ht="51" customHeight="1">
      <c r="A88" s="27" t="s">
        <v>169</v>
      </c>
      <c r="B88" s="28" t="s">
        <v>170</v>
      </c>
      <c r="C88" s="73">
        <v>0</v>
      </c>
      <c r="D88" s="73">
        <v>0</v>
      </c>
      <c r="E88" s="74">
        <v>0</v>
      </c>
      <c r="F88" s="73">
        <v>4200</v>
      </c>
      <c r="G88" s="73">
        <f t="shared" si="4"/>
        <v>-4200</v>
      </c>
      <c r="H88" s="74">
        <v>0</v>
      </c>
    </row>
    <row r="89" spans="1:8" ht="24.75" customHeight="1">
      <c r="A89" s="16" t="s">
        <v>171</v>
      </c>
      <c r="B89" s="17" t="s">
        <v>172</v>
      </c>
      <c r="C89" s="19">
        <v>0</v>
      </c>
      <c r="D89" s="19">
        <v>0</v>
      </c>
      <c r="E89" s="34">
        <v>0</v>
      </c>
      <c r="F89" s="19">
        <v>84650</v>
      </c>
      <c r="G89" s="19">
        <f t="shared" si="4"/>
        <v>-84650</v>
      </c>
      <c r="H89" s="34">
        <f aca="true" t="shared" si="12" ref="H89:H90">D89/F89*100</f>
        <v>0</v>
      </c>
    </row>
    <row r="90" spans="1:8" ht="33" customHeight="1">
      <c r="A90" s="76" t="s">
        <v>173</v>
      </c>
      <c r="B90" s="77" t="s">
        <v>174</v>
      </c>
      <c r="C90" s="22">
        <v>0</v>
      </c>
      <c r="D90" s="22">
        <v>0</v>
      </c>
      <c r="E90" s="23">
        <v>0</v>
      </c>
      <c r="F90" s="22">
        <v>84650</v>
      </c>
      <c r="G90" s="22">
        <f t="shared" si="4"/>
        <v>-84650</v>
      </c>
      <c r="H90" s="23">
        <f t="shared" si="12"/>
        <v>0</v>
      </c>
    </row>
    <row r="91" spans="1:8" ht="16.5" customHeight="1">
      <c r="A91" s="78" t="s">
        <v>175</v>
      </c>
      <c r="B91" s="79" t="s">
        <v>176</v>
      </c>
      <c r="C91" s="43">
        <v>0</v>
      </c>
      <c r="D91" s="43">
        <v>-374.49</v>
      </c>
      <c r="E91" s="44">
        <v>0</v>
      </c>
      <c r="F91" s="43">
        <v>0</v>
      </c>
      <c r="G91" s="43">
        <f t="shared" si="4"/>
        <v>-374.49</v>
      </c>
      <c r="H91" s="44">
        <v>0</v>
      </c>
    </row>
    <row r="92" spans="1:8" ht="13.5" customHeight="1">
      <c r="A92" s="80" t="s">
        <v>177</v>
      </c>
      <c r="B92" s="45" t="s">
        <v>178</v>
      </c>
      <c r="C92" s="57">
        <v>0</v>
      </c>
      <c r="D92" s="57">
        <v>-374.49</v>
      </c>
      <c r="E92" s="30">
        <v>0</v>
      </c>
      <c r="F92" s="19">
        <v>0</v>
      </c>
      <c r="G92" s="57">
        <f t="shared" si="4"/>
        <v>-374.49</v>
      </c>
      <c r="H92" s="30">
        <v>0</v>
      </c>
    </row>
    <row r="93" spans="1:8" ht="21" customHeight="1">
      <c r="A93" s="76" t="s">
        <v>179</v>
      </c>
      <c r="B93" s="77" t="s">
        <v>180</v>
      </c>
      <c r="C93" s="22">
        <v>0</v>
      </c>
      <c r="D93" s="22">
        <v>-374.49</v>
      </c>
      <c r="E93" s="23">
        <v>0</v>
      </c>
      <c r="F93" s="22">
        <v>0</v>
      </c>
      <c r="G93" s="22">
        <f t="shared" si="4"/>
        <v>-374.49</v>
      </c>
      <c r="H93" s="23">
        <v>0</v>
      </c>
    </row>
    <row r="94" spans="1:8" ht="12.75">
      <c r="A94" s="81" t="s">
        <v>181</v>
      </c>
      <c r="B94" s="82" t="s">
        <v>182</v>
      </c>
      <c r="C94" s="10">
        <v>131009909.3</v>
      </c>
      <c r="D94" s="10">
        <v>60144498.54</v>
      </c>
      <c r="E94" s="11">
        <f aca="true" t="shared" si="13" ref="E94:E103">D94/C94*100</f>
        <v>45.90835827713988</v>
      </c>
      <c r="F94" s="10">
        <v>50537871.87</v>
      </c>
      <c r="G94" s="10">
        <f t="shared" si="4"/>
        <v>9606626.670000002</v>
      </c>
      <c r="H94" s="11">
        <f aca="true" t="shared" si="14" ref="H94:H101">D94/F94*100</f>
        <v>119.00876771129461</v>
      </c>
    </row>
    <row r="95" spans="1:8" ht="26.25" customHeight="1">
      <c r="A95" s="83" t="s">
        <v>183</v>
      </c>
      <c r="B95" s="82" t="s">
        <v>184</v>
      </c>
      <c r="C95" s="10">
        <v>131072478.74</v>
      </c>
      <c r="D95" s="10">
        <v>60207067.98</v>
      </c>
      <c r="E95" s="11">
        <f t="shared" si="13"/>
        <v>45.9341797444976</v>
      </c>
      <c r="F95" s="10">
        <v>50492871.87</v>
      </c>
      <c r="G95" s="10">
        <f t="shared" si="4"/>
        <v>9714196.11</v>
      </c>
      <c r="H95" s="11">
        <f t="shared" si="14"/>
        <v>119.23874747114876</v>
      </c>
    </row>
    <row r="96" spans="1:8" ht="24" customHeight="1">
      <c r="A96" s="84" t="s">
        <v>185</v>
      </c>
      <c r="B96" s="85" t="s">
        <v>186</v>
      </c>
      <c r="C96" s="65">
        <v>49371210</v>
      </c>
      <c r="D96" s="65">
        <v>24685602</v>
      </c>
      <c r="E96" s="18">
        <f t="shared" si="13"/>
        <v>49.99999392358421</v>
      </c>
      <c r="F96" s="65">
        <v>24063716</v>
      </c>
      <c r="G96" s="65">
        <f t="shared" si="4"/>
        <v>621886</v>
      </c>
      <c r="H96" s="18">
        <f t="shared" si="14"/>
        <v>102.5843306993816</v>
      </c>
    </row>
    <row r="97" spans="1:8" ht="12.75">
      <c r="A97" s="86" t="s">
        <v>187</v>
      </c>
      <c r="B97" s="87" t="s">
        <v>188</v>
      </c>
      <c r="C97" s="19">
        <v>45817200</v>
      </c>
      <c r="D97" s="19">
        <v>22908600</v>
      </c>
      <c r="E97" s="18">
        <f t="shared" si="13"/>
        <v>50</v>
      </c>
      <c r="F97" s="19">
        <v>22908600</v>
      </c>
      <c r="G97" s="19">
        <f t="shared" si="4"/>
        <v>0</v>
      </c>
      <c r="H97" s="18">
        <f t="shared" si="14"/>
        <v>100</v>
      </c>
    </row>
    <row r="98" spans="1:8" ht="21.75" customHeight="1">
      <c r="A98" s="88" t="s">
        <v>189</v>
      </c>
      <c r="B98" s="89" t="s">
        <v>190</v>
      </c>
      <c r="C98" s="22">
        <v>45817200</v>
      </c>
      <c r="D98" s="22">
        <v>22908600</v>
      </c>
      <c r="E98" s="18">
        <f t="shared" si="13"/>
        <v>50</v>
      </c>
      <c r="F98" s="22">
        <v>22908600</v>
      </c>
      <c r="G98" s="22">
        <f t="shared" si="4"/>
        <v>0</v>
      </c>
      <c r="H98" s="23">
        <f t="shared" si="14"/>
        <v>100</v>
      </c>
    </row>
    <row r="99" spans="1:8" ht="25.5" customHeight="1">
      <c r="A99" s="86" t="s">
        <v>191</v>
      </c>
      <c r="B99" s="90" t="s">
        <v>192</v>
      </c>
      <c r="C99" s="19">
        <v>3554010</v>
      </c>
      <c r="D99" s="19">
        <v>1777002</v>
      </c>
      <c r="E99" s="34">
        <f t="shared" si="13"/>
        <v>49.99991558830729</v>
      </c>
      <c r="F99" s="19">
        <v>1155116</v>
      </c>
      <c r="G99" s="19">
        <f t="shared" si="4"/>
        <v>621886</v>
      </c>
      <c r="H99" s="18">
        <f t="shared" si="14"/>
        <v>153.8375366629845</v>
      </c>
    </row>
    <row r="100" spans="1:8" ht="21.75" customHeight="1">
      <c r="A100" s="86" t="s">
        <v>193</v>
      </c>
      <c r="B100" s="89" t="s">
        <v>194</v>
      </c>
      <c r="C100" s="22">
        <v>3554010</v>
      </c>
      <c r="D100" s="22">
        <v>1777002</v>
      </c>
      <c r="E100" s="23">
        <f t="shared" si="13"/>
        <v>49.99991558830729</v>
      </c>
      <c r="F100" s="22">
        <v>1155116</v>
      </c>
      <c r="G100" s="22">
        <f t="shared" si="4"/>
        <v>621886</v>
      </c>
      <c r="H100" s="23">
        <f t="shared" si="14"/>
        <v>153.8375366629845</v>
      </c>
    </row>
    <row r="101" spans="1:8" ht="23.25" customHeight="1">
      <c r="A101" s="91" t="s">
        <v>195</v>
      </c>
      <c r="B101" s="92" t="s">
        <v>196</v>
      </c>
      <c r="C101" s="65">
        <v>35625218.69</v>
      </c>
      <c r="D101" s="65">
        <v>9564385.12</v>
      </c>
      <c r="E101" s="18">
        <f t="shared" si="13"/>
        <v>26.84723202186187</v>
      </c>
      <c r="F101" s="65">
        <v>2266734.61</v>
      </c>
      <c r="G101" s="65">
        <f t="shared" si="4"/>
        <v>7297650.51</v>
      </c>
      <c r="H101" s="18">
        <f t="shared" si="14"/>
        <v>421.94551924188426</v>
      </c>
    </row>
    <row r="102" spans="1:8" ht="37.5" customHeight="1">
      <c r="A102" s="91" t="s">
        <v>197</v>
      </c>
      <c r="B102" s="92" t="s">
        <v>198</v>
      </c>
      <c r="C102" s="65">
        <v>20387920</v>
      </c>
      <c r="D102" s="65">
        <v>5453201.63</v>
      </c>
      <c r="E102" s="18">
        <f t="shared" si="13"/>
        <v>26.74721908855832</v>
      </c>
      <c r="F102" s="65">
        <v>0</v>
      </c>
      <c r="G102" s="65">
        <f t="shared" si="4"/>
        <v>5453201.63</v>
      </c>
      <c r="H102" s="18">
        <v>0</v>
      </c>
    </row>
    <row r="103" spans="1:8" s="36" customFormat="1" ht="23.25" customHeight="1">
      <c r="A103" s="93" t="s">
        <v>199</v>
      </c>
      <c r="B103" s="21" t="s">
        <v>200</v>
      </c>
      <c r="C103" s="22">
        <v>20387920</v>
      </c>
      <c r="D103" s="22">
        <v>5453201.63</v>
      </c>
      <c r="E103" s="23">
        <f t="shared" si="13"/>
        <v>26.74721908855832</v>
      </c>
      <c r="F103" s="22">
        <v>0</v>
      </c>
      <c r="G103" s="22">
        <f t="shared" si="4"/>
        <v>5453201.63</v>
      </c>
      <c r="H103" s="23">
        <v>0</v>
      </c>
    </row>
    <row r="104" spans="1:8" s="66" customFormat="1" ht="69.75" customHeight="1">
      <c r="A104" s="91" t="s">
        <v>201</v>
      </c>
      <c r="B104" s="92" t="s">
        <v>202</v>
      </c>
      <c r="C104" s="65">
        <v>4358357.28</v>
      </c>
      <c r="D104" s="65">
        <v>0</v>
      </c>
      <c r="E104" s="18">
        <v>0</v>
      </c>
      <c r="F104" s="65">
        <v>0</v>
      </c>
      <c r="G104" s="65">
        <v>0</v>
      </c>
      <c r="H104" s="18">
        <v>0</v>
      </c>
    </row>
    <row r="105" spans="1:8" s="36" customFormat="1" ht="59.25" customHeight="1">
      <c r="A105" s="93" t="s">
        <v>203</v>
      </c>
      <c r="B105" s="21" t="s">
        <v>204</v>
      </c>
      <c r="C105" s="22">
        <v>4358357.28</v>
      </c>
      <c r="D105" s="22">
        <v>0</v>
      </c>
      <c r="E105" s="23">
        <v>0</v>
      </c>
      <c r="F105" s="22">
        <v>0</v>
      </c>
      <c r="G105" s="22">
        <v>0</v>
      </c>
      <c r="H105" s="23">
        <v>0</v>
      </c>
    </row>
    <row r="106" spans="1:8" s="39" customFormat="1" ht="64.5" customHeight="1">
      <c r="A106" s="94" t="s">
        <v>205</v>
      </c>
      <c r="B106" s="28" t="s">
        <v>206</v>
      </c>
      <c r="C106" s="19">
        <v>1117058.69</v>
      </c>
      <c r="D106" s="19">
        <v>612308.33</v>
      </c>
      <c r="E106" s="34">
        <f aca="true" t="shared" si="15" ref="E106:E107">D106/C106*100</f>
        <v>54.814338358533334</v>
      </c>
      <c r="F106" s="19">
        <v>0</v>
      </c>
      <c r="G106" s="19">
        <f aca="true" t="shared" si="16" ref="G106:G107">D106-F106</f>
        <v>612308.33</v>
      </c>
      <c r="H106" s="34">
        <v>0</v>
      </c>
    </row>
    <row r="107" spans="1:8" s="36" customFormat="1" ht="59.25" customHeight="1">
      <c r="A107" s="93" t="s">
        <v>207</v>
      </c>
      <c r="B107" s="21" t="s">
        <v>208</v>
      </c>
      <c r="C107" s="22">
        <v>1117058.69</v>
      </c>
      <c r="D107" s="22">
        <v>612308.33</v>
      </c>
      <c r="E107" s="23">
        <f t="shared" si="15"/>
        <v>54.814338358533334</v>
      </c>
      <c r="F107" s="22">
        <v>0</v>
      </c>
      <c r="G107" s="22">
        <f t="shared" si="16"/>
        <v>612308.33</v>
      </c>
      <c r="H107" s="23">
        <v>0</v>
      </c>
    </row>
    <row r="108" spans="1:8" s="39" customFormat="1" ht="39.75" customHeight="1">
      <c r="A108" s="94" t="s">
        <v>209</v>
      </c>
      <c r="B108" s="28" t="s">
        <v>210</v>
      </c>
      <c r="C108" s="19">
        <v>2259172.91</v>
      </c>
      <c r="D108" s="19">
        <v>0</v>
      </c>
      <c r="E108" s="34">
        <v>0</v>
      </c>
      <c r="F108" s="19">
        <v>0</v>
      </c>
      <c r="G108" s="19">
        <v>0</v>
      </c>
      <c r="H108" s="34">
        <v>0</v>
      </c>
    </row>
    <row r="109" spans="1:8" s="36" customFormat="1" ht="36.75" customHeight="1">
      <c r="A109" s="93" t="s">
        <v>211</v>
      </c>
      <c r="B109" s="21" t="s">
        <v>212</v>
      </c>
      <c r="C109" s="22">
        <v>2259172.91</v>
      </c>
      <c r="D109" s="22">
        <v>0</v>
      </c>
      <c r="E109" s="23">
        <v>0</v>
      </c>
      <c r="F109" s="22">
        <v>0</v>
      </c>
      <c r="G109" s="22">
        <v>0</v>
      </c>
      <c r="H109" s="23">
        <v>0</v>
      </c>
    </row>
    <row r="110" spans="1:8" s="66" customFormat="1" ht="28.5" customHeight="1">
      <c r="A110" s="91" t="s">
        <v>213</v>
      </c>
      <c r="B110" s="92" t="s">
        <v>214</v>
      </c>
      <c r="C110" s="65">
        <v>1888664.59</v>
      </c>
      <c r="D110" s="65">
        <v>1322065.21</v>
      </c>
      <c r="E110" s="18">
        <f aca="true" t="shared" si="17" ref="E110:E111">D110/C110*100</f>
        <v>69.9999998411576</v>
      </c>
      <c r="F110" s="65">
        <v>0</v>
      </c>
      <c r="G110" s="65">
        <f aca="true" t="shared" si="18" ref="G110:G115">D110-F110</f>
        <v>1322065.21</v>
      </c>
      <c r="H110" s="18">
        <v>0</v>
      </c>
    </row>
    <row r="111" spans="1:8" s="36" customFormat="1" ht="26.25" customHeight="1">
      <c r="A111" s="93" t="s">
        <v>215</v>
      </c>
      <c r="B111" s="21" t="s">
        <v>216</v>
      </c>
      <c r="C111" s="22">
        <v>1888664.59</v>
      </c>
      <c r="D111" s="22">
        <v>1322065.21</v>
      </c>
      <c r="E111" s="23">
        <f t="shared" si="17"/>
        <v>69.9999998411576</v>
      </c>
      <c r="F111" s="22">
        <v>0</v>
      </c>
      <c r="G111" s="22">
        <f t="shared" si="18"/>
        <v>1322065.21</v>
      </c>
      <c r="H111" s="23">
        <v>0</v>
      </c>
    </row>
    <row r="112" spans="1:8" ht="15.75" customHeight="1">
      <c r="A112" s="27" t="s">
        <v>217</v>
      </c>
      <c r="B112" s="28" t="s">
        <v>218</v>
      </c>
      <c r="C112" s="19">
        <v>0</v>
      </c>
      <c r="D112" s="19">
        <v>0</v>
      </c>
      <c r="E112" s="18">
        <v>0</v>
      </c>
      <c r="F112" s="19">
        <v>1522</v>
      </c>
      <c r="G112" s="19">
        <f t="shared" si="18"/>
        <v>-1522</v>
      </c>
      <c r="H112" s="18">
        <v>0</v>
      </c>
    </row>
    <row r="113" spans="1:8" ht="23.25" customHeight="1">
      <c r="A113" s="20" t="s">
        <v>219</v>
      </c>
      <c r="B113" s="21" t="s">
        <v>220</v>
      </c>
      <c r="C113" s="22">
        <v>0</v>
      </c>
      <c r="D113" s="22">
        <v>0</v>
      </c>
      <c r="E113" s="23">
        <v>0</v>
      </c>
      <c r="F113" s="22">
        <v>1522</v>
      </c>
      <c r="G113" s="22">
        <f t="shared" si="18"/>
        <v>-1522</v>
      </c>
      <c r="H113" s="18">
        <v>0</v>
      </c>
    </row>
    <row r="114" spans="1:8" ht="16.5" customHeight="1">
      <c r="A114" s="27" t="s">
        <v>221</v>
      </c>
      <c r="B114" s="95" t="s">
        <v>222</v>
      </c>
      <c r="C114" s="19">
        <v>5614045.22</v>
      </c>
      <c r="D114" s="19">
        <v>2176809.95</v>
      </c>
      <c r="E114" s="18">
        <f aca="true" t="shared" si="19" ref="E114:E115">D114/C114*100</f>
        <v>38.774357253930354</v>
      </c>
      <c r="F114" s="19">
        <v>2265212.61</v>
      </c>
      <c r="G114" s="19">
        <f t="shared" si="18"/>
        <v>-88402.65999999968</v>
      </c>
      <c r="H114" s="18">
        <f aca="true" t="shared" si="20" ref="H114:H115">D114/F114*100</f>
        <v>96.09737913299008</v>
      </c>
    </row>
    <row r="115" spans="1:8" ht="15.75" customHeight="1">
      <c r="A115" s="20" t="s">
        <v>223</v>
      </c>
      <c r="B115" s="96" t="s">
        <v>224</v>
      </c>
      <c r="C115" s="22">
        <v>5614045.22</v>
      </c>
      <c r="D115" s="22">
        <v>2176809.95</v>
      </c>
      <c r="E115" s="18">
        <f t="shared" si="19"/>
        <v>38.774357253930354</v>
      </c>
      <c r="F115" s="22">
        <v>2265212.61</v>
      </c>
      <c r="G115" s="22">
        <f t="shared" si="18"/>
        <v>-88402.65999999968</v>
      </c>
      <c r="H115" s="23">
        <f t="shared" si="20"/>
        <v>96.09737913299008</v>
      </c>
    </row>
    <row r="116" spans="1:8" ht="32.25" customHeight="1" hidden="1">
      <c r="A116" s="88"/>
      <c r="B116" s="21" t="s">
        <v>225</v>
      </c>
      <c r="C116" s="22"/>
      <c r="D116" s="22"/>
      <c r="E116" s="23"/>
      <c r="F116" s="22"/>
      <c r="G116" s="22"/>
      <c r="H116" s="23"/>
    </row>
    <row r="117" spans="1:8" ht="27" customHeight="1">
      <c r="A117" s="97" t="s">
        <v>226</v>
      </c>
      <c r="B117" s="92" t="s">
        <v>227</v>
      </c>
      <c r="C117" s="65">
        <v>46058050.05</v>
      </c>
      <c r="D117" s="65">
        <v>25947080.86</v>
      </c>
      <c r="E117" s="18">
        <f aca="true" t="shared" si="21" ref="E117:E119">D117/C117*100</f>
        <v>56.335604377154915</v>
      </c>
      <c r="F117" s="65">
        <v>24144421.26</v>
      </c>
      <c r="G117" s="65">
        <f aca="true" t="shared" si="22" ref="G117:G119">D117-F117</f>
        <v>1802659.5999999978</v>
      </c>
      <c r="H117" s="18">
        <f aca="true" t="shared" si="23" ref="H117:H119">D117/F117*100</f>
        <v>107.46615369483492</v>
      </c>
    </row>
    <row r="118" spans="1:8" ht="21.75" customHeight="1">
      <c r="A118" s="27" t="s">
        <v>228</v>
      </c>
      <c r="B118" s="28" t="s">
        <v>229</v>
      </c>
      <c r="C118" s="19">
        <v>897513.3</v>
      </c>
      <c r="D118" s="19">
        <v>350815.86</v>
      </c>
      <c r="E118" s="18">
        <f t="shared" si="21"/>
        <v>39.08753886989753</v>
      </c>
      <c r="F118" s="19">
        <v>346691.47</v>
      </c>
      <c r="G118" s="19">
        <f t="shared" si="22"/>
        <v>4124.390000000014</v>
      </c>
      <c r="H118" s="18">
        <f t="shared" si="23"/>
        <v>101.18964276796312</v>
      </c>
    </row>
    <row r="119" spans="1:8" ht="21.75" customHeight="1">
      <c r="A119" s="20" t="s">
        <v>230</v>
      </c>
      <c r="B119" s="21" t="s">
        <v>231</v>
      </c>
      <c r="C119" s="22">
        <v>897513.3</v>
      </c>
      <c r="D119" s="22">
        <v>350815.86</v>
      </c>
      <c r="E119" s="18">
        <f t="shared" si="21"/>
        <v>39.08753886989753</v>
      </c>
      <c r="F119" s="22">
        <v>346691.47</v>
      </c>
      <c r="G119" s="22">
        <f t="shared" si="22"/>
        <v>4124.390000000014</v>
      </c>
      <c r="H119" s="23">
        <f t="shared" si="23"/>
        <v>101.18964276796312</v>
      </c>
    </row>
    <row r="120" spans="1:8" ht="78.75" customHeight="1" hidden="1">
      <c r="A120" s="40"/>
      <c r="B120" s="98"/>
      <c r="C120" s="22"/>
      <c r="D120" s="22"/>
      <c r="E120" s="18"/>
      <c r="F120" s="22"/>
      <c r="G120" s="22"/>
      <c r="H120" s="18"/>
    </row>
    <row r="121" spans="1:8" s="39" customFormat="1" ht="51" customHeight="1">
      <c r="A121" s="16" t="s">
        <v>232</v>
      </c>
      <c r="B121" s="99" t="s">
        <v>233</v>
      </c>
      <c r="C121" s="19">
        <v>2146914</v>
      </c>
      <c r="D121" s="19">
        <v>1138490</v>
      </c>
      <c r="E121" s="34">
        <f aca="true" t="shared" si="24" ref="E121:E122">D121/C121*100</f>
        <v>53.02913856819602</v>
      </c>
      <c r="F121" s="19">
        <v>438829.79</v>
      </c>
      <c r="G121" s="19">
        <f aca="true" t="shared" si="25" ref="G121:G135">D121-F121</f>
        <v>699660.21</v>
      </c>
      <c r="H121" s="34">
        <f aca="true" t="shared" si="26" ref="H121:H122">D121/F121*100</f>
        <v>259.43771957687744</v>
      </c>
    </row>
    <row r="122" spans="1:8" s="102" customFormat="1" ht="51" customHeight="1">
      <c r="A122" s="100" t="s">
        <v>234</v>
      </c>
      <c r="B122" s="101" t="s">
        <v>235</v>
      </c>
      <c r="C122" s="73">
        <v>2146914</v>
      </c>
      <c r="D122" s="73">
        <v>1138490</v>
      </c>
      <c r="E122" s="74">
        <f t="shared" si="24"/>
        <v>53.02913856819602</v>
      </c>
      <c r="F122" s="73">
        <v>438829.79</v>
      </c>
      <c r="G122" s="73">
        <f t="shared" si="25"/>
        <v>699660.21</v>
      </c>
      <c r="H122" s="74">
        <f t="shared" si="26"/>
        <v>259.43771957687744</v>
      </c>
    </row>
    <row r="123" spans="1:8" ht="36.75" customHeight="1">
      <c r="A123" s="16" t="s">
        <v>236</v>
      </c>
      <c r="B123" s="99" t="s">
        <v>237</v>
      </c>
      <c r="C123" s="19">
        <v>0</v>
      </c>
      <c r="D123" s="19">
        <v>0</v>
      </c>
      <c r="E123" s="34">
        <v>0</v>
      </c>
      <c r="F123" s="19">
        <v>0</v>
      </c>
      <c r="G123" s="19">
        <f t="shared" si="25"/>
        <v>0</v>
      </c>
      <c r="H123" s="34">
        <v>0</v>
      </c>
    </row>
    <row r="124" spans="1:8" ht="48.75" customHeight="1">
      <c r="A124" s="16" t="s">
        <v>238</v>
      </c>
      <c r="B124" s="99" t="s">
        <v>239</v>
      </c>
      <c r="C124" s="19">
        <v>0</v>
      </c>
      <c r="D124" s="19">
        <v>0</v>
      </c>
      <c r="E124" s="34">
        <v>0</v>
      </c>
      <c r="F124" s="19">
        <v>0</v>
      </c>
      <c r="G124" s="19">
        <f t="shared" si="25"/>
        <v>0</v>
      </c>
      <c r="H124" s="34">
        <v>0</v>
      </c>
    </row>
    <row r="125" spans="1:8" ht="15.75" customHeight="1">
      <c r="A125" s="27" t="s">
        <v>240</v>
      </c>
      <c r="B125" s="99" t="s">
        <v>241</v>
      </c>
      <c r="C125" s="19">
        <v>43013622.75</v>
      </c>
      <c r="D125" s="19">
        <v>24457775</v>
      </c>
      <c r="E125" s="18">
        <f aca="true" t="shared" si="27" ref="E125:E129">D125/C125*100</f>
        <v>56.86053263207178</v>
      </c>
      <c r="F125" s="19">
        <v>23358900</v>
      </c>
      <c r="G125" s="19">
        <f t="shared" si="25"/>
        <v>1098875</v>
      </c>
      <c r="H125" s="18">
        <f aca="true" t="shared" si="28" ref="H125:H129">D125/F125*100</f>
        <v>104.7043097063646</v>
      </c>
    </row>
    <row r="126" spans="1:8" ht="15.75" customHeight="1">
      <c r="A126" s="20" t="s">
        <v>242</v>
      </c>
      <c r="B126" s="21" t="s">
        <v>243</v>
      </c>
      <c r="C126" s="22">
        <v>43013622.75</v>
      </c>
      <c r="D126" s="22">
        <v>24457775</v>
      </c>
      <c r="E126" s="23">
        <f t="shared" si="27"/>
        <v>56.86053263207178</v>
      </c>
      <c r="F126" s="22">
        <v>23358900</v>
      </c>
      <c r="G126" s="22">
        <f t="shared" si="25"/>
        <v>1098875</v>
      </c>
      <c r="H126" s="23">
        <f t="shared" si="28"/>
        <v>104.7043097063646</v>
      </c>
    </row>
    <row r="127" spans="1:8" ht="16.5" customHeight="1">
      <c r="A127" s="32" t="s">
        <v>244</v>
      </c>
      <c r="B127" s="103" t="s">
        <v>245</v>
      </c>
      <c r="C127" s="65">
        <v>18000</v>
      </c>
      <c r="D127" s="65">
        <v>10000</v>
      </c>
      <c r="E127" s="18">
        <f t="shared" si="27"/>
        <v>55.55555555555556</v>
      </c>
      <c r="F127" s="65">
        <v>18000</v>
      </c>
      <c r="G127" s="65">
        <f t="shared" si="25"/>
        <v>-8000</v>
      </c>
      <c r="H127" s="18">
        <f t="shared" si="28"/>
        <v>55.55555555555556</v>
      </c>
    </row>
    <row r="128" spans="1:8" ht="48">
      <c r="A128" s="16" t="s">
        <v>246</v>
      </c>
      <c r="B128" s="99" t="s">
        <v>247</v>
      </c>
      <c r="C128" s="19">
        <v>18000</v>
      </c>
      <c r="D128" s="19">
        <v>10000</v>
      </c>
      <c r="E128" s="18">
        <f t="shared" si="27"/>
        <v>55.55555555555556</v>
      </c>
      <c r="F128" s="19">
        <v>18000</v>
      </c>
      <c r="G128" s="19">
        <f t="shared" si="25"/>
        <v>-8000</v>
      </c>
      <c r="H128" s="18">
        <f t="shared" si="28"/>
        <v>55.55555555555556</v>
      </c>
    </row>
    <row r="129" spans="1:8" ht="48" customHeight="1">
      <c r="A129" s="40" t="s">
        <v>248</v>
      </c>
      <c r="B129" s="98" t="s">
        <v>249</v>
      </c>
      <c r="C129" s="22">
        <v>18000</v>
      </c>
      <c r="D129" s="22">
        <v>10000</v>
      </c>
      <c r="E129" s="23">
        <f t="shared" si="27"/>
        <v>55.55555555555556</v>
      </c>
      <c r="F129" s="22">
        <v>18000</v>
      </c>
      <c r="G129" s="22">
        <f t="shared" si="25"/>
        <v>-8000</v>
      </c>
      <c r="H129" s="23">
        <f t="shared" si="28"/>
        <v>55.55555555555556</v>
      </c>
    </row>
    <row r="130" spans="1:8" s="66" customFormat="1" ht="15.75" customHeight="1">
      <c r="A130" s="32" t="s">
        <v>250</v>
      </c>
      <c r="B130" s="103" t="s">
        <v>251</v>
      </c>
      <c r="C130" s="65">
        <v>0</v>
      </c>
      <c r="D130" s="65">
        <v>0</v>
      </c>
      <c r="E130" s="18">
        <v>0</v>
      </c>
      <c r="F130" s="65">
        <v>45000</v>
      </c>
      <c r="G130" s="65">
        <f t="shared" si="25"/>
        <v>-45000</v>
      </c>
      <c r="H130" s="18">
        <v>0</v>
      </c>
    </row>
    <row r="131" spans="1:8" s="39" customFormat="1" ht="25.5" customHeight="1">
      <c r="A131" s="100" t="s">
        <v>252</v>
      </c>
      <c r="B131" s="101" t="s">
        <v>253</v>
      </c>
      <c r="C131" s="73">
        <v>0</v>
      </c>
      <c r="D131" s="73">
        <v>0</v>
      </c>
      <c r="E131" s="74">
        <v>0</v>
      </c>
      <c r="F131" s="73">
        <v>45000</v>
      </c>
      <c r="G131" s="73">
        <f t="shared" si="25"/>
        <v>-45000</v>
      </c>
      <c r="H131" s="74">
        <v>0</v>
      </c>
    </row>
    <row r="132" spans="1:8" ht="36" customHeight="1">
      <c r="A132" s="41" t="s">
        <v>254</v>
      </c>
      <c r="B132" s="104" t="s">
        <v>255</v>
      </c>
      <c r="C132" s="43">
        <v>-62569.44</v>
      </c>
      <c r="D132" s="43">
        <v>-62569.44</v>
      </c>
      <c r="E132" s="44">
        <f aca="true" t="shared" si="29" ref="E132:E135">D132/C132*100</f>
        <v>100</v>
      </c>
      <c r="F132" s="43">
        <v>0</v>
      </c>
      <c r="G132" s="43">
        <f t="shared" si="25"/>
        <v>-62569.44</v>
      </c>
      <c r="H132" s="44">
        <v>0</v>
      </c>
    </row>
    <row r="133" spans="1:8" ht="34.5" customHeight="1">
      <c r="A133" s="55" t="s">
        <v>256</v>
      </c>
      <c r="B133" s="105" t="s">
        <v>257</v>
      </c>
      <c r="C133" s="57">
        <v>-62569.44</v>
      </c>
      <c r="D133" s="57">
        <v>-62569.44</v>
      </c>
      <c r="E133" s="30">
        <f t="shared" si="29"/>
        <v>100</v>
      </c>
      <c r="F133" s="57">
        <v>0</v>
      </c>
      <c r="G133" s="57">
        <f t="shared" si="25"/>
        <v>-62569.44</v>
      </c>
      <c r="H133" s="30">
        <v>0</v>
      </c>
    </row>
    <row r="134" spans="1:8" ht="34.5" customHeight="1">
      <c r="A134" s="55" t="s">
        <v>258</v>
      </c>
      <c r="B134" s="105" t="s">
        <v>257</v>
      </c>
      <c r="C134" s="57">
        <v>-62569.44</v>
      </c>
      <c r="D134" s="57">
        <v>-62569.44</v>
      </c>
      <c r="E134" s="30">
        <f t="shared" si="29"/>
        <v>100</v>
      </c>
      <c r="F134" s="57">
        <v>0</v>
      </c>
      <c r="G134" s="106">
        <f t="shared" si="25"/>
        <v>-62569.44</v>
      </c>
      <c r="H134" s="107">
        <v>0</v>
      </c>
    </row>
    <row r="135" spans="1:8" ht="12.75">
      <c r="A135" s="32"/>
      <c r="B135" s="108" t="s">
        <v>259</v>
      </c>
      <c r="C135" s="10">
        <f>C7+C94</f>
        <v>164168412.74</v>
      </c>
      <c r="D135" s="10">
        <f>D7+D94</f>
        <v>78680262.95</v>
      </c>
      <c r="E135" s="11">
        <f t="shared" si="29"/>
        <v>47.92655398003332</v>
      </c>
      <c r="F135" s="10">
        <f>F7+F94</f>
        <v>66391826.989999995</v>
      </c>
      <c r="G135" s="10">
        <f t="shared" si="25"/>
        <v>12288435.960000008</v>
      </c>
      <c r="H135" s="11">
        <f>D135/F135*100</f>
        <v>118.50895888412727</v>
      </c>
    </row>
  </sheetData>
  <sheetProtection selectLockedCells="1" selectUnlockedCells="1"/>
  <mergeCells count="9">
    <mergeCell ref="A1:H1"/>
    <mergeCell ref="A2:H2"/>
    <mergeCell ref="A3:H3"/>
    <mergeCell ref="A5:A6"/>
    <mergeCell ref="B5:B6"/>
    <mergeCell ref="C5:C6"/>
    <mergeCell ref="D5:D6"/>
    <mergeCell ref="E5:E6"/>
    <mergeCell ref="F5:H5"/>
  </mergeCells>
  <printOptions/>
  <pageMargins left="0.7875" right="0" top="0.39375" bottom="0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H48" sqref="H48"/>
    </sheetView>
  </sheetViews>
  <sheetFormatPr defaultColWidth="8.00390625" defaultRowHeight="12.75"/>
  <cols>
    <col min="1" max="1" width="45.8515625" style="0" customWidth="1"/>
    <col min="2" max="2" width="9.00390625" style="0" customWidth="1"/>
    <col min="3" max="3" width="11.57421875" style="0" customWidth="1"/>
    <col min="4" max="4" width="12.00390625" style="0" customWidth="1"/>
    <col min="5" max="5" width="10.57421875" style="0" customWidth="1"/>
    <col min="6" max="6" width="11.8515625" style="0" customWidth="1"/>
    <col min="7" max="7" width="10.8515625" style="0" customWidth="1"/>
    <col min="8" max="8" width="9.8515625" style="0" customWidth="1"/>
    <col min="9" max="16384" width="9.00390625" style="0" customWidth="1"/>
  </cols>
  <sheetData>
    <row r="1" spans="1:8" ht="15.75" customHeight="1">
      <c r="A1" s="3" t="s">
        <v>260</v>
      </c>
      <c r="B1" s="3"/>
      <c r="C1" s="3"/>
      <c r="D1" s="3"/>
      <c r="E1" s="3"/>
      <c r="F1" s="3"/>
      <c r="G1" s="3"/>
      <c r="H1" s="3"/>
    </row>
    <row r="2" ht="12.75">
      <c r="H2" s="109" t="s">
        <v>3</v>
      </c>
    </row>
    <row r="3" spans="1:8" ht="39.75" customHeight="1">
      <c r="A3" s="110" t="s">
        <v>261</v>
      </c>
      <c r="B3" s="110" t="s">
        <v>262</v>
      </c>
      <c r="C3" s="7" t="s">
        <v>6</v>
      </c>
      <c r="D3" s="7" t="s">
        <v>7</v>
      </c>
      <c r="E3" s="111" t="s">
        <v>8</v>
      </c>
      <c r="F3" s="7" t="s">
        <v>9</v>
      </c>
      <c r="G3" s="7"/>
      <c r="H3" s="7"/>
    </row>
    <row r="4" spans="1:8" ht="48" customHeight="1">
      <c r="A4" s="110"/>
      <c r="B4" s="110"/>
      <c r="C4" s="7"/>
      <c r="D4" s="7"/>
      <c r="E4" s="111"/>
      <c r="F4" s="112" t="s">
        <v>7</v>
      </c>
      <c r="G4" s="112" t="s">
        <v>263</v>
      </c>
      <c r="H4" s="112" t="s">
        <v>11</v>
      </c>
    </row>
    <row r="5" spans="1:8" ht="15.75">
      <c r="A5" s="113" t="s">
        <v>264</v>
      </c>
      <c r="B5" s="114" t="s">
        <v>265</v>
      </c>
      <c r="C5" s="115">
        <f>C6+C7+C8+C9+C10+C11+C12</f>
        <v>31081503.410000004</v>
      </c>
      <c r="D5" s="115">
        <f>D6+D7+D8+D9+D10+D11+D12</f>
        <v>13724945.54</v>
      </c>
      <c r="E5" s="116">
        <f aca="true" t="shared" si="0" ref="E5:E8">D5/C5*100</f>
        <v>44.1579204163728</v>
      </c>
      <c r="F5" s="115">
        <f>F6+F7+F8+F9+F10+F11+F12</f>
        <v>13235362.360000001</v>
      </c>
      <c r="G5" s="115">
        <f aca="true" t="shared" si="1" ref="G5:G10">D5-F5</f>
        <v>489583.17999999784</v>
      </c>
      <c r="H5" s="116">
        <f aca="true" t="shared" si="2" ref="H5:H8">D5/F5*100</f>
        <v>103.69905384290512</v>
      </c>
    </row>
    <row r="6" spans="1:8" ht="47.25">
      <c r="A6" s="117" t="s">
        <v>266</v>
      </c>
      <c r="B6" s="118" t="s">
        <v>267</v>
      </c>
      <c r="C6" s="119">
        <v>1357000</v>
      </c>
      <c r="D6" s="119">
        <v>598715.43</v>
      </c>
      <c r="E6" s="120">
        <f t="shared" si="0"/>
        <v>44.12051805453206</v>
      </c>
      <c r="F6" s="119">
        <v>560993.89</v>
      </c>
      <c r="G6" s="119">
        <f t="shared" si="1"/>
        <v>37721.54000000004</v>
      </c>
      <c r="H6" s="120">
        <f t="shared" si="2"/>
        <v>106.7240554081614</v>
      </c>
    </row>
    <row r="7" spans="1:8" ht="65.25" customHeight="1">
      <c r="A7" s="117" t="s">
        <v>268</v>
      </c>
      <c r="B7" s="118" t="s">
        <v>269</v>
      </c>
      <c r="C7" s="119">
        <v>262500</v>
      </c>
      <c r="D7" s="119">
        <v>112985.5</v>
      </c>
      <c r="E7" s="120">
        <f t="shared" si="0"/>
        <v>43.04209523809524</v>
      </c>
      <c r="F7" s="119">
        <v>110027.03</v>
      </c>
      <c r="G7" s="119">
        <f t="shared" si="1"/>
        <v>2958.470000000001</v>
      </c>
      <c r="H7" s="120">
        <f t="shared" si="2"/>
        <v>102.68885745620872</v>
      </c>
    </row>
    <row r="8" spans="1:8" ht="78.75">
      <c r="A8" s="117" t="s">
        <v>270</v>
      </c>
      <c r="B8" s="118" t="s">
        <v>271</v>
      </c>
      <c r="C8" s="119">
        <v>19891493.03</v>
      </c>
      <c r="D8" s="119">
        <v>8972180.73</v>
      </c>
      <c r="E8" s="120">
        <f t="shared" si="0"/>
        <v>45.105617343395565</v>
      </c>
      <c r="F8" s="119">
        <v>8834869.3</v>
      </c>
      <c r="G8" s="119">
        <f t="shared" si="1"/>
        <v>137311.4299999997</v>
      </c>
      <c r="H8" s="120">
        <f t="shared" si="2"/>
        <v>101.55419877009386</v>
      </c>
    </row>
    <row r="9" spans="1:8" ht="15.75">
      <c r="A9" s="117" t="s">
        <v>272</v>
      </c>
      <c r="B9" s="118" t="s">
        <v>273</v>
      </c>
      <c r="C9" s="119">
        <v>0</v>
      </c>
      <c r="D9" s="119">
        <v>0</v>
      </c>
      <c r="E9" s="120">
        <v>0</v>
      </c>
      <c r="F9" s="119">
        <v>0</v>
      </c>
      <c r="G9" s="119">
        <f t="shared" si="1"/>
        <v>0</v>
      </c>
      <c r="H9" s="120">
        <v>0</v>
      </c>
    </row>
    <row r="10" spans="1:8" ht="63">
      <c r="A10" s="117" t="s">
        <v>274</v>
      </c>
      <c r="B10" s="118" t="s">
        <v>275</v>
      </c>
      <c r="C10" s="119">
        <v>3982700.24</v>
      </c>
      <c r="D10" s="119">
        <v>1610679.18</v>
      </c>
      <c r="E10" s="120">
        <f>D10/C10*100</f>
        <v>40.441888240125245</v>
      </c>
      <c r="F10" s="119">
        <v>1464205.88</v>
      </c>
      <c r="G10" s="119">
        <f t="shared" si="1"/>
        <v>146473.30000000005</v>
      </c>
      <c r="H10" s="120">
        <f>D10/F10*100</f>
        <v>110.00360004018015</v>
      </c>
    </row>
    <row r="11" spans="1:8" ht="15.75">
      <c r="A11" s="117" t="s">
        <v>276</v>
      </c>
      <c r="B11" s="118" t="s">
        <v>277</v>
      </c>
      <c r="C11" s="119">
        <v>361191.14</v>
      </c>
      <c r="D11" s="119">
        <v>0</v>
      </c>
      <c r="E11" s="120">
        <v>0</v>
      </c>
      <c r="F11" s="119">
        <v>0</v>
      </c>
      <c r="G11" s="119">
        <v>0</v>
      </c>
      <c r="H11" s="120">
        <v>0</v>
      </c>
    </row>
    <row r="12" spans="1:8" ht="15.75">
      <c r="A12" s="117" t="s">
        <v>278</v>
      </c>
      <c r="B12" s="118" t="s">
        <v>279</v>
      </c>
      <c r="C12" s="119">
        <v>5226619</v>
      </c>
      <c r="D12" s="119">
        <v>2430384.7</v>
      </c>
      <c r="E12" s="120">
        <f aca="true" t="shared" si="3" ref="E12:E28">D12/C12*100</f>
        <v>46.50013134686114</v>
      </c>
      <c r="F12" s="119">
        <v>2265266.26</v>
      </c>
      <c r="G12" s="119">
        <f aca="true" t="shared" si="4" ref="G12:G43">D12-F12</f>
        <v>165118.4400000004</v>
      </c>
      <c r="H12" s="120">
        <f aca="true" t="shared" si="5" ref="H12:H16">D12/F12*100</f>
        <v>107.28914048276164</v>
      </c>
    </row>
    <row r="13" spans="1:8" ht="47.25">
      <c r="A13" s="113" t="s">
        <v>280</v>
      </c>
      <c r="B13" s="114" t="s">
        <v>281</v>
      </c>
      <c r="C13" s="115">
        <f>C14+C15</f>
        <v>379000</v>
      </c>
      <c r="D13" s="115">
        <f>D14+D15</f>
        <v>53088.1</v>
      </c>
      <c r="E13" s="116">
        <f t="shared" si="3"/>
        <v>14.007414248021108</v>
      </c>
      <c r="F13" s="115">
        <f>F14+F15</f>
        <v>121815.29000000001</v>
      </c>
      <c r="G13" s="115">
        <f t="shared" si="4"/>
        <v>-68727.19</v>
      </c>
      <c r="H13" s="116">
        <f t="shared" si="5"/>
        <v>43.58081813867536</v>
      </c>
    </row>
    <row r="14" spans="1:8" ht="48.75" customHeight="1">
      <c r="A14" s="117" t="s">
        <v>282</v>
      </c>
      <c r="B14" s="118" t="s">
        <v>283</v>
      </c>
      <c r="C14" s="119">
        <v>237000</v>
      </c>
      <c r="D14" s="119">
        <v>0</v>
      </c>
      <c r="E14" s="120">
        <f t="shared" si="3"/>
        <v>0</v>
      </c>
      <c r="F14" s="119">
        <v>57930.29</v>
      </c>
      <c r="G14" s="119">
        <f t="shared" si="4"/>
        <v>-57930.29</v>
      </c>
      <c r="H14" s="120">
        <f t="shared" si="5"/>
        <v>0</v>
      </c>
    </row>
    <row r="15" spans="1:8" ht="47.25">
      <c r="A15" s="117" t="s">
        <v>284</v>
      </c>
      <c r="B15" s="118" t="s">
        <v>285</v>
      </c>
      <c r="C15" s="119">
        <v>142000</v>
      </c>
      <c r="D15" s="119">
        <v>53088.1</v>
      </c>
      <c r="E15" s="120">
        <f t="shared" si="3"/>
        <v>37.38598591549296</v>
      </c>
      <c r="F15" s="119">
        <v>63885</v>
      </c>
      <c r="G15" s="119">
        <f t="shared" si="4"/>
        <v>-10796.900000000001</v>
      </c>
      <c r="H15" s="120">
        <f t="shared" si="5"/>
        <v>83.09947562025515</v>
      </c>
    </row>
    <row r="16" spans="1:8" ht="15.75">
      <c r="A16" s="113" t="s">
        <v>286</v>
      </c>
      <c r="B16" s="114" t="s">
        <v>287</v>
      </c>
      <c r="C16" s="115">
        <f>C17+C18+C19+C20</f>
        <v>13203561.950000001</v>
      </c>
      <c r="D16" s="115">
        <f>D17+D18+D19+D20</f>
        <v>4849717.109999999</v>
      </c>
      <c r="E16" s="116">
        <f t="shared" si="3"/>
        <v>36.730369640898296</v>
      </c>
      <c r="F16" s="115">
        <f>F17+F18+F19+F20</f>
        <v>3880739.32</v>
      </c>
      <c r="G16" s="115">
        <f t="shared" si="4"/>
        <v>968977.7899999996</v>
      </c>
      <c r="H16" s="116">
        <f t="shared" si="5"/>
        <v>124.96889664828092</v>
      </c>
    </row>
    <row r="17" spans="1:8" ht="15.75">
      <c r="A17" s="117" t="s">
        <v>288</v>
      </c>
      <c r="B17" s="118" t="s">
        <v>289</v>
      </c>
      <c r="C17" s="119">
        <v>127093.65</v>
      </c>
      <c r="D17" s="119">
        <v>0</v>
      </c>
      <c r="E17" s="120">
        <f t="shared" si="3"/>
        <v>0</v>
      </c>
      <c r="F17" s="119">
        <v>0</v>
      </c>
      <c r="G17" s="119">
        <f t="shared" si="4"/>
        <v>0</v>
      </c>
      <c r="H17" s="120">
        <v>0</v>
      </c>
    </row>
    <row r="18" spans="1:8" ht="15.75">
      <c r="A18" s="117" t="s">
        <v>290</v>
      </c>
      <c r="B18" s="118" t="s">
        <v>291</v>
      </c>
      <c r="C18" s="119">
        <v>2000000</v>
      </c>
      <c r="D18" s="119">
        <v>1908000</v>
      </c>
      <c r="E18" s="120">
        <f t="shared" si="3"/>
        <v>95.39999999999999</v>
      </c>
      <c r="F18" s="119">
        <v>1505830</v>
      </c>
      <c r="G18" s="119">
        <f t="shared" si="4"/>
        <v>402170</v>
      </c>
      <c r="H18" s="120">
        <f aca="true" t="shared" si="6" ref="H18:H28">D18/F18*100</f>
        <v>126.70753006647497</v>
      </c>
    </row>
    <row r="19" spans="1:8" ht="15.75">
      <c r="A19" s="117" t="s">
        <v>292</v>
      </c>
      <c r="B19" s="118" t="s">
        <v>293</v>
      </c>
      <c r="C19" s="119">
        <v>10786468.3</v>
      </c>
      <c r="D19" s="119">
        <v>2929717.11</v>
      </c>
      <c r="E19" s="120">
        <f t="shared" si="3"/>
        <v>27.161041302091434</v>
      </c>
      <c r="F19" s="119">
        <v>2361709.32</v>
      </c>
      <c r="G19" s="119">
        <f t="shared" si="4"/>
        <v>568007.79</v>
      </c>
      <c r="H19" s="120">
        <f t="shared" si="6"/>
        <v>124.05070705314402</v>
      </c>
    </row>
    <row r="20" spans="1:8" ht="31.5">
      <c r="A20" s="117" t="s">
        <v>294</v>
      </c>
      <c r="B20" s="118" t="s">
        <v>295</v>
      </c>
      <c r="C20" s="119">
        <v>290000</v>
      </c>
      <c r="D20" s="119">
        <v>12000</v>
      </c>
      <c r="E20" s="120">
        <f t="shared" si="3"/>
        <v>4.137931034482759</v>
      </c>
      <c r="F20" s="119">
        <v>13200</v>
      </c>
      <c r="G20" s="119">
        <f t="shared" si="4"/>
        <v>-1200</v>
      </c>
      <c r="H20" s="120">
        <f t="shared" si="6"/>
        <v>90.9090909090909</v>
      </c>
    </row>
    <row r="21" spans="1:8" ht="31.5">
      <c r="A21" s="113" t="s">
        <v>296</v>
      </c>
      <c r="B21" s="114" t="s">
        <v>297</v>
      </c>
      <c r="C21" s="115">
        <f>C22+C23+C24</f>
        <v>23463098.86</v>
      </c>
      <c r="D21" s="115">
        <f>D22+D23+D24</f>
        <v>6854894.140000001</v>
      </c>
      <c r="E21" s="116">
        <f t="shared" si="3"/>
        <v>29.215638483654242</v>
      </c>
      <c r="F21" s="115">
        <f>F22+F23+F24</f>
        <v>1574370.31</v>
      </c>
      <c r="G21" s="115">
        <f t="shared" si="4"/>
        <v>5280523.83</v>
      </c>
      <c r="H21" s="116">
        <f t="shared" si="6"/>
        <v>435.4054504495832</v>
      </c>
    </row>
    <row r="22" spans="1:8" ht="15.75">
      <c r="A22" s="117" t="s">
        <v>298</v>
      </c>
      <c r="B22" s="118" t="s">
        <v>299</v>
      </c>
      <c r="C22" s="119">
        <v>170000</v>
      </c>
      <c r="D22" s="119">
        <v>51925.44</v>
      </c>
      <c r="E22" s="120">
        <f t="shared" si="3"/>
        <v>30.544376470588237</v>
      </c>
      <c r="F22" s="119">
        <v>34602</v>
      </c>
      <c r="G22" s="119">
        <f t="shared" si="4"/>
        <v>17323.440000000002</v>
      </c>
      <c r="H22" s="120">
        <f t="shared" si="6"/>
        <v>150.06485174267382</v>
      </c>
    </row>
    <row r="23" spans="1:8" ht="15.75">
      <c r="A23" s="117" t="s">
        <v>300</v>
      </c>
      <c r="B23" s="118" t="s">
        <v>301</v>
      </c>
      <c r="C23" s="119">
        <v>22953098.86</v>
      </c>
      <c r="D23" s="119">
        <v>6661773.34</v>
      </c>
      <c r="E23" s="120">
        <f t="shared" si="3"/>
        <v>29.023415882242233</v>
      </c>
      <c r="F23" s="119">
        <v>1401834.61</v>
      </c>
      <c r="G23" s="119">
        <f t="shared" si="4"/>
        <v>5259938.7299999995</v>
      </c>
      <c r="H23" s="120">
        <f t="shared" si="6"/>
        <v>475.2182099427549</v>
      </c>
    </row>
    <row r="24" spans="1:8" ht="15.75">
      <c r="A24" s="117" t="s">
        <v>302</v>
      </c>
      <c r="B24" s="118" t="s">
        <v>303</v>
      </c>
      <c r="C24" s="119">
        <v>340000</v>
      </c>
      <c r="D24" s="119">
        <v>141195.36</v>
      </c>
      <c r="E24" s="120">
        <f t="shared" si="3"/>
        <v>41.528047058823525</v>
      </c>
      <c r="F24" s="119">
        <v>137933.7</v>
      </c>
      <c r="G24" s="119">
        <f t="shared" si="4"/>
        <v>3261.6599999999744</v>
      </c>
      <c r="H24" s="120">
        <f t="shared" si="6"/>
        <v>102.36465780298794</v>
      </c>
    </row>
    <row r="25" spans="1:8" ht="15.75">
      <c r="A25" s="113" t="s">
        <v>304</v>
      </c>
      <c r="B25" s="114" t="s">
        <v>305</v>
      </c>
      <c r="C25" s="115">
        <f>C26+C27+C28+C29+C30+C31</f>
        <v>83029011.57000001</v>
      </c>
      <c r="D25" s="115">
        <f>D26+D27+D28+D29+D30+D31</f>
        <v>38711928.66</v>
      </c>
      <c r="E25" s="116">
        <f t="shared" si="3"/>
        <v>46.624580888046324</v>
      </c>
      <c r="F25" s="115">
        <f>F26+F27+F28+F29+F30+F31</f>
        <v>41195168.44999999</v>
      </c>
      <c r="G25" s="115">
        <f t="shared" si="4"/>
        <v>-2483239.7899999917</v>
      </c>
      <c r="H25" s="116">
        <f t="shared" si="6"/>
        <v>93.97201205035978</v>
      </c>
    </row>
    <row r="26" spans="1:8" ht="15.75">
      <c r="A26" s="117" t="s">
        <v>306</v>
      </c>
      <c r="B26" s="118" t="s">
        <v>307</v>
      </c>
      <c r="C26" s="119">
        <v>21265859</v>
      </c>
      <c r="D26" s="119">
        <v>8780307.64</v>
      </c>
      <c r="E26" s="120">
        <f t="shared" si="3"/>
        <v>41.28828108942131</v>
      </c>
      <c r="F26" s="119">
        <v>10185352.62</v>
      </c>
      <c r="G26" s="119">
        <f t="shared" si="4"/>
        <v>-1405044.9799999986</v>
      </c>
      <c r="H26" s="120">
        <f t="shared" si="6"/>
        <v>86.20523969645345</v>
      </c>
    </row>
    <row r="27" spans="1:8" ht="15.75">
      <c r="A27" s="117" t="s">
        <v>308</v>
      </c>
      <c r="B27" s="118" t="s">
        <v>309</v>
      </c>
      <c r="C27" s="119">
        <v>50902295.46</v>
      </c>
      <c r="D27" s="119">
        <v>26273451.78</v>
      </c>
      <c r="E27" s="120">
        <f t="shared" si="3"/>
        <v>51.61545573253407</v>
      </c>
      <c r="F27" s="119">
        <v>27236831.97</v>
      </c>
      <c r="G27" s="119">
        <f t="shared" si="4"/>
        <v>-963380.1899999976</v>
      </c>
      <c r="H27" s="120">
        <f t="shared" si="6"/>
        <v>96.46295064322784</v>
      </c>
    </row>
    <row r="28" spans="1:8" ht="15.75">
      <c r="A28" s="117" t="s">
        <v>310</v>
      </c>
      <c r="B28" s="118" t="s">
        <v>311</v>
      </c>
      <c r="C28" s="119">
        <v>2528416</v>
      </c>
      <c r="D28" s="119">
        <v>1258160.16</v>
      </c>
      <c r="E28" s="120">
        <f t="shared" si="3"/>
        <v>49.76080518395707</v>
      </c>
      <c r="F28" s="119">
        <v>1197320.15</v>
      </c>
      <c r="G28" s="119">
        <f t="shared" si="4"/>
        <v>60840.01000000001</v>
      </c>
      <c r="H28" s="120">
        <f t="shared" si="6"/>
        <v>105.08134854324469</v>
      </c>
    </row>
    <row r="29" spans="1:8" ht="31.5">
      <c r="A29" s="117" t="s">
        <v>312</v>
      </c>
      <c r="B29" s="118" t="s">
        <v>313</v>
      </c>
      <c r="C29" s="119">
        <v>25000</v>
      </c>
      <c r="D29" s="119">
        <v>0</v>
      </c>
      <c r="E29" s="120">
        <v>0</v>
      </c>
      <c r="F29" s="119">
        <v>800</v>
      </c>
      <c r="G29" s="119">
        <f t="shared" si="4"/>
        <v>-800</v>
      </c>
      <c r="H29" s="120">
        <v>0</v>
      </c>
    </row>
    <row r="30" spans="1:8" ht="18" customHeight="1">
      <c r="A30" s="117" t="s">
        <v>314</v>
      </c>
      <c r="B30" s="118" t="s">
        <v>315</v>
      </c>
      <c r="C30" s="119">
        <v>738690</v>
      </c>
      <c r="D30" s="119">
        <v>95786.53</v>
      </c>
      <c r="E30" s="120">
        <f aca="true" t="shared" si="7" ref="E30:E43">D30/C30*100</f>
        <v>12.967080913509049</v>
      </c>
      <c r="F30" s="119">
        <v>209026.37</v>
      </c>
      <c r="G30" s="119">
        <f t="shared" si="4"/>
        <v>-113239.84</v>
      </c>
      <c r="H30" s="120">
        <f aca="true" t="shared" si="8" ref="H30:H35">D30/F30*100</f>
        <v>45.82509374295693</v>
      </c>
    </row>
    <row r="31" spans="1:8" ht="15.75">
      <c r="A31" s="117" t="s">
        <v>316</v>
      </c>
      <c r="B31" s="118" t="s">
        <v>317</v>
      </c>
      <c r="C31" s="119">
        <v>7568751.11</v>
      </c>
      <c r="D31" s="119">
        <v>2304222.55</v>
      </c>
      <c r="E31" s="120">
        <f t="shared" si="7"/>
        <v>30.44389380112672</v>
      </c>
      <c r="F31" s="119">
        <v>2365837.34</v>
      </c>
      <c r="G31" s="119">
        <f t="shared" si="4"/>
        <v>-61614.79000000004</v>
      </c>
      <c r="H31" s="120">
        <f t="shared" si="8"/>
        <v>97.39564555186199</v>
      </c>
    </row>
    <row r="32" spans="1:8" ht="15.75">
      <c r="A32" s="113" t="s">
        <v>318</v>
      </c>
      <c r="B32" s="114" t="s">
        <v>319</v>
      </c>
      <c r="C32" s="115">
        <f>C33</f>
        <v>6093569</v>
      </c>
      <c r="D32" s="115">
        <f>D33</f>
        <v>2721864.51</v>
      </c>
      <c r="E32" s="116">
        <f t="shared" si="7"/>
        <v>44.66782127190157</v>
      </c>
      <c r="F32" s="115">
        <f>F33</f>
        <v>3239453.54</v>
      </c>
      <c r="G32" s="115">
        <f t="shared" si="4"/>
        <v>-517589.03000000026</v>
      </c>
      <c r="H32" s="116">
        <f t="shared" si="8"/>
        <v>84.02233513742567</v>
      </c>
    </row>
    <row r="33" spans="1:8" ht="15.75">
      <c r="A33" s="117" t="s">
        <v>320</v>
      </c>
      <c r="B33" s="118" t="s">
        <v>321</v>
      </c>
      <c r="C33" s="119">
        <v>6093569</v>
      </c>
      <c r="D33" s="119">
        <v>2721864.51</v>
      </c>
      <c r="E33" s="120">
        <f t="shared" si="7"/>
        <v>44.66782127190157</v>
      </c>
      <c r="F33" s="119">
        <v>3239453.54</v>
      </c>
      <c r="G33" s="119">
        <f t="shared" si="4"/>
        <v>-517589.03000000026</v>
      </c>
      <c r="H33" s="120">
        <f t="shared" si="8"/>
        <v>84.02233513742567</v>
      </c>
    </row>
    <row r="34" spans="1:8" ht="15.75">
      <c r="A34" s="113" t="s">
        <v>322</v>
      </c>
      <c r="B34" s="114">
        <v>1000</v>
      </c>
      <c r="C34" s="115">
        <f>C35+C36+C37+C38</f>
        <v>7280268.29</v>
      </c>
      <c r="D34" s="115">
        <f>D35+D36+D37+D38</f>
        <v>3613714.8099999996</v>
      </c>
      <c r="E34" s="116">
        <f t="shared" si="7"/>
        <v>49.63711042028095</v>
      </c>
      <c r="F34" s="115">
        <f>F35+F36+F37+F38</f>
        <v>1634712.87</v>
      </c>
      <c r="G34" s="115">
        <f t="shared" si="4"/>
        <v>1979001.9399999995</v>
      </c>
      <c r="H34" s="116">
        <f t="shared" si="8"/>
        <v>221.06113411831151</v>
      </c>
    </row>
    <row r="35" spans="1:8" ht="15.75">
      <c r="A35" s="117" t="s">
        <v>323</v>
      </c>
      <c r="B35" s="118">
        <v>1001</v>
      </c>
      <c r="C35" s="119">
        <v>1900000</v>
      </c>
      <c r="D35" s="119">
        <v>957555.9</v>
      </c>
      <c r="E35" s="120">
        <f t="shared" si="7"/>
        <v>50.39767894736842</v>
      </c>
      <c r="F35" s="119">
        <v>939777.4</v>
      </c>
      <c r="G35" s="119">
        <f t="shared" si="4"/>
        <v>17778.5</v>
      </c>
      <c r="H35" s="120">
        <f t="shared" si="8"/>
        <v>101.89177777631171</v>
      </c>
    </row>
    <row r="36" spans="1:8" ht="15.75">
      <c r="A36" s="117" t="s">
        <v>324</v>
      </c>
      <c r="B36" s="118">
        <v>1003</v>
      </c>
      <c r="C36" s="119">
        <v>2810564.59</v>
      </c>
      <c r="D36" s="119">
        <v>1323000</v>
      </c>
      <c r="E36" s="120">
        <f t="shared" si="7"/>
        <v>47.07239266826457</v>
      </c>
      <c r="F36" s="119">
        <v>0</v>
      </c>
      <c r="G36" s="119">
        <f t="shared" si="4"/>
        <v>1323000</v>
      </c>
      <c r="H36" s="120">
        <v>0</v>
      </c>
    </row>
    <row r="37" spans="1:8" ht="15.75">
      <c r="A37" s="117" t="s">
        <v>325</v>
      </c>
      <c r="B37" s="118" t="s">
        <v>326</v>
      </c>
      <c r="C37" s="119">
        <v>2404703.7</v>
      </c>
      <c r="D37" s="119">
        <v>1248858.91</v>
      </c>
      <c r="E37" s="120">
        <f t="shared" si="7"/>
        <v>51.934003761045474</v>
      </c>
      <c r="F37" s="119">
        <v>613435.47</v>
      </c>
      <c r="G37" s="119">
        <f t="shared" si="4"/>
        <v>635423.44</v>
      </c>
      <c r="H37" s="120">
        <f aca="true" t="shared" si="9" ref="H37:H43">D37/F37*100</f>
        <v>203.58439820899173</v>
      </c>
    </row>
    <row r="38" spans="1:8" ht="31.5">
      <c r="A38" s="117" t="s">
        <v>327</v>
      </c>
      <c r="B38" s="118">
        <v>1006</v>
      </c>
      <c r="C38" s="119">
        <v>165000</v>
      </c>
      <c r="D38" s="119">
        <v>84300</v>
      </c>
      <c r="E38" s="120">
        <f t="shared" si="7"/>
        <v>51.090909090909086</v>
      </c>
      <c r="F38" s="119">
        <v>81500</v>
      </c>
      <c r="G38" s="119">
        <f t="shared" si="4"/>
        <v>2800</v>
      </c>
      <c r="H38" s="120">
        <f t="shared" si="9"/>
        <v>103.43558282208589</v>
      </c>
    </row>
    <row r="39" spans="1:8" ht="15.75">
      <c r="A39" s="113" t="s">
        <v>328</v>
      </c>
      <c r="B39" s="114">
        <v>1100</v>
      </c>
      <c r="C39" s="115">
        <f>C40+C41</f>
        <v>830491</v>
      </c>
      <c r="D39" s="115">
        <f>D40+D41</f>
        <v>93390.89</v>
      </c>
      <c r="E39" s="116">
        <f t="shared" si="7"/>
        <v>11.245262140107478</v>
      </c>
      <c r="F39" s="115">
        <f>F40+F41</f>
        <v>225517.46000000002</v>
      </c>
      <c r="G39" s="115">
        <f t="shared" si="4"/>
        <v>-132126.57</v>
      </c>
      <c r="H39" s="120">
        <f t="shared" si="9"/>
        <v>41.41182239282049</v>
      </c>
    </row>
    <row r="40" spans="1:8" ht="15.75">
      <c r="A40" s="121" t="s">
        <v>329</v>
      </c>
      <c r="B40" s="118">
        <v>1101</v>
      </c>
      <c r="C40" s="119">
        <v>605491</v>
      </c>
      <c r="D40" s="119">
        <v>29687.63</v>
      </c>
      <c r="E40" s="120">
        <f t="shared" si="7"/>
        <v>4.903067097611691</v>
      </c>
      <c r="F40" s="119">
        <v>103908.66</v>
      </c>
      <c r="G40" s="119">
        <f t="shared" si="4"/>
        <v>-74221.03</v>
      </c>
      <c r="H40" s="120">
        <f t="shared" si="9"/>
        <v>28.570891011394046</v>
      </c>
    </row>
    <row r="41" spans="1:8" ht="15.75">
      <c r="A41" s="121" t="s">
        <v>330</v>
      </c>
      <c r="B41" s="118" t="s">
        <v>331</v>
      </c>
      <c r="C41" s="119">
        <v>225000</v>
      </c>
      <c r="D41" s="119">
        <v>63703.26</v>
      </c>
      <c r="E41" s="120">
        <f t="shared" si="7"/>
        <v>28.312560000000005</v>
      </c>
      <c r="F41" s="119">
        <v>121608.8</v>
      </c>
      <c r="G41" s="119">
        <f t="shared" si="4"/>
        <v>-57905.54</v>
      </c>
      <c r="H41" s="120">
        <f t="shared" si="9"/>
        <v>52.383758412220175</v>
      </c>
    </row>
    <row r="42" spans="1:8" ht="47.25">
      <c r="A42" s="122" t="s">
        <v>332</v>
      </c>
      <c r="B42" s="114" t="s">
        <v>333</v>
      </c>
      <c r="C42" s="115">
        <f>C43</f>
        <v>1341.76</v>
      </c>
      <c r="D42" s="115">
        <f>D43</f>
        <v>673.55</v>
      </c>
      <c r="E42" s="116">
        <f t="shared" si="7"/>
        <v>50.198992368232766</v>
      </c>
      <c r="F42" s="115">
        <f>F43</f>
        <v>708.99</v>
      </c>
      <c r="G42" s="115">
        <f t="shared" si="4"/>
        <v>-35.440000000000055</v>
      </c>
      <c r="H42" s="116">
        <f t="shared" si="9"/>
        <v>95.00133993427269</v>
      </c>
    </row>
    <row r="43" spans="1:8" ht="31.5">
      <c r="A43" s="121" t="s">
        <v>334</v>
      </c>
      <c r="B43" s="118" t="s">
        <v>335</v>
      </c>
      <c r="C43" s="119">
        <v>1341.76</v>
      </c>
      <c r="D43" s="119">
        <v>673.55</v>
      </c>
      <c r="E43" s="120">
        <f t="shared" si="7"/>
        <v>50.198992368232766</v>
      </c>
      <c r="F43" s="119">
        <v>708.99</v>
      </c>
      <c r="G43" s="119">
        <f t="shared" si="4"/>
        <v>-35.440000000000055</v>
      </c>
      <c r="H43" s="120">
        <f t="shared" si="9"/>
        <v>95.00133993427269</v>
      </c>
    </row>
    <row r="44" spans="1:8" ht="15.75">
      <c r="A44" s="121"/>
      <c r="B44" s="118"/>
      <c r="C44" s="119"/>
      <c r="D44" s="119"/>
      <c r="E44" s="120"/>
      <c r="F44" s="119"/>
      <c r="G44" s="119"/>
      <c r="H44" s="120"/>
    </row>
    <row r="45" spans="1:8" ht="15.75" customHeight="1">
      <c r="A45" s="123" t="s">
        <v>336</v>
      </c>
      <c r="B45" s="123"/>
      <c r="C45" s="115">
        <f>C5+C13+C16+C21+C25+C32+C34+C39+C42</f>
        <v>165361845.84</v>
      </c>
      <c r="D45" s="115">
        <f>D5+D13+D16+D21+D25+D32+D34+D39+D42</f>
        <v>70624217.30999999</v>
      </c>
      <c r="E45" s="116">
        <f>D45/C45*100</f>
        <v>42.70889512102703</v>
      </c>
      <c r="F45" s="115">
        <f>F5+F13+F16+F21+F25+F32+F34+F39+F42</f>
        <v>65107848.58999999</v>
      </c>
      <c r="G45" s="115">
        <f>D45-F45</f>
        <v>5516368.719999999</v>
      </c>
      <c r="H45" s="116">
        <f>D45/F45*100</f>
        <v>108.47266318802502</v>
      </c>
    </row>
    <row r="46" ht="13.5"/>
    <row r="47" spans="1:8" ht="32.25">
      <c r="A47" s="124" t="s">
        <v>337</v>
      </c>
      <c r="B47" s="125"/>
      <c r="C47" s="126">
        <v>-1193433.1</v>
      </c>
      <c r="D47" s="126">
        <v>8056045.64</v>
      </c>
      <c r="E47" s="125"/>
      <c r="F47" s="126">
        <v>1283978.4</v>
      </c>
      <c r="G47" s="126"/>
      <c r="H47" s="127"/>
    </row>
  </sheetData>
  <sheetProtection selectLockedCells="1" selectUnlockedCells="1"/>
  <mergeCells count="8">
    <mergeCell ref="A1:H1"/>
    <mergeCell ref="A3:A4"/>
    <mergeCell ref="B3:B4"/>
    <mergeCell ref="C3:C4"/>
    <mergeCell ref="D3:D4"/>
    <mergeCell ref="E3:E4"/>
    <mergeCell ref="F3:H3"/>
    <mergeCell ref="A45:B45"/>
  </mergeCells>
  <printOptions/>
  <pageMargins left="0.7875" right="0.19652777777777777" top="0.39375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GALKIN</cp:lastModifiedBy>
  <cp:lastPrinted>2020-07-16T11:51:57Z</cp:lastPrinted>
  <dcterms:created xsi:type="dcterms:W3CDTF">2017-07-11T09:08:45Z</dcterms:created>
  <dcterms:modified xsi:type="dcterms:W3CDTF">2020-07-16T12:07:48Z</dcterms:modified>
  <cp:category/>
  <cp:version/>
  <cp:contentType/>
  <cp:contentStatus/>
</cp:coreProperties>
</file>